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46"/>
  </bookViews>
  <sheets>
    <sheet name="Pagfcanc1" sheetId="77" r:id="rId1"/>
    <sheet name="Pagfcanc2" sheetId="76" r:id="rId2"/>
    <sheet name="Pagfcanc3" sheetId="75" r:id="rId3"/>
    <sheet name="pagfcanc4" sheetId="74" r:id="rId4"/>
    <sheet name="pagfcanc5" sheetId="73" r:id="rId5"/>
    <sheet name="pagfcanc6" sheetId="72" r:id="rId6"/>
    <sheet name="pagfcanc7" sheetId="71" r:id="rId7"/>
    <sheet name="pagfcanc9" sheetId="70" r:id="rId8"/>
    <sheet name="pagfcanc10" sheetId="69" r:id="rId9"/>
    <sheet name="pagfcanc11" sheetId="68" r:id="rId10"/>
    <sheet name="pagfcanc12" sheetId="67" r:id="rId11"/>
    <sheet name="Pagfcanc13" sheetId="66" r:id="rId12"/>
    <sheet name="pagfcanc14" sheetId="65" r:id="rId13"/>
    <sheet name="pagfcanc15" sheetId="64" r:id="rId14"/>
    <sheet name="pagfcanc16" sheetId="63" r:id="rId15"/>
    <sheet name="pagfcanc17" sheetId="62" r:id="rId16"/>
    <sheet name="pagfcanc18" sheetId="61" r:id="rId17"/>
    <sheet name="pagfcanc21" sheetId="58" r:id="rId18"/>
    <sheet name="pagfcanc22" sheetId="57" r:id="rId19"/>
    <sheet name="pagfcanc23" sheetId="56" r:id="rId20"/>
    <sheet name="pagfcanc24" sheetId="55" r:id="rId21"/>
    <sheet name="pagfcanc25" sheetId="54" r:id="rId22"/>
    <sheet name="pagfcanc26" sheetId="53" r:id="rId23"/>
    <sheet name="pagfcanc29" sheetId="50" r:id="rId24"/>
    <sheet name="pagfcanc30" sheetId="49" r:id="rId25"/>
    <sheet name="pagfcanc31" sheetId="48" r:id="rId26"/>
    <sheet name="pagfcanc32" sheetId="47" r:id="rId27"/>
    <sheet name="pagfcanc33" sheetId="46" r:id="rId28"/>
    <sheet name="pagfcanc34" sheetId="45" r:id="rId29"/>
    <sheet name="pagfcanc36" sheetId="43" r:id="rId30"/>
    <sheet name="pagfcanc37" sheetId="42" r:id="rId31"/>
    <sheet name="pagfcanc38" sheetId="41" r:id="rId32"/>
    <sheet name="pagfcanc39" sheetId="40" r:id="rId33"/>
    <sheet name="pagfcanc40" sheetId="39" r:id="rId34"/>
    <sheet name="pagfcanc43" sheetId="36" r:id="rId35"/>
    <sheet name="pagfcanc47" sheetId="32" r:id="rId36"/>
    <sheet name="pagfcanc48" sheetId="31" r:id="rId37"/>
    <sheet name="pagfcanc49" sheetId="30" r:id="rId38"/>
    <sheet name="pagfcanc50" sheetId="29" r:id="rId39"/>
    <sheet name="pagfcanc51" sheetId="28" r:id="rId40"/>
    <sheet name="pagfcanc54" sheetId="25" r:id="rId41"/>
    <sheet name="pagfcanc55" sheetId="24" r:id="rId42"/>
    <sheet name="pagfcanc56" sheetId="23" r:id="rId43"/>
    <sheet name="pagfcanc57" sheetId="22" r:id="rId44"/>
    <sheet name="pagfcanc58" sheetId="21" r:id="rId45"/>
    <sheet name="pagfcanc59" sheetId="20" r:id="rId46"/>
    <sheet name="pagfcanc60" sheetId="19" r:id="rId47"/>
    <sheet name="pagfcanc61" sheetId="18" r:id="rId48"/>
    <sheet name="pagfcanc63" sheetId="16" r:id="rId49"/>
    <sheet name="pagfcanc64" sheetId="15" r:id="rId50"/>
    <sheet name="pagfcanc65" sheetId="14" r:id="rId51"/>
    <sheet name="pagfcanc66" sheetId="13" r:id="rId52"/>
    <sheet name="pagfcanc67" sheetId="12" r:id="rId53"/>
    <sheet name="pagfcanc68" sheetId="11" r:id="rId54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8">pagfcanc10!$1:$2</definedName>
    <definedName name="_xlnm.Print_Titles" localSheetId="9">pagfcanc11!$1:$2</definedName>
    <definedName name="_xlnm.Print_Titles" localSheetId="10">pagfcanc12!$1:$2</definedName>
    <definedName name="_xlnm.Print_Titles" localSheetId="12">pagfcanc14!$1:$2</definedName>
    <definedName name="_xlnm.Print_Titles" localSheetId="13">pagfcanc15!$A:$B,pagfcanc15!$1:$5</definedName>
    <definedName name="_xlnm.Print_Titles" localSheetId="14">pagfcanc16!$A:$B,pagfcanc16!$1:$5</definedName>
    <definedName name="_xlnm.Print_Titles" localSheetId="15">pagfcanc17!$A:$B,pagfcanc17!$1:$5</definedName>
    <definedName name="_xlnm.Print_Titles" localSheetId="16">pagfcanc18!$A:$B,pagfcanc18!$1:$5</definedName>
    <definedName name="_xlnm.Print_Titles" localSheetId="17">pagfcanc21!$A:$B,pagfcanc21!$1:$5</definedName>
    <definedName name="_xlnm.Print_Titles" localSheetId="18">pagfcanc22!$A:$B,pagfcanc22!$1:$5</definedName>
    <definedName name="_xlnm.Print_Titles" localSheetId="19">pagfcanc23!$A:$B,pagfcanc23!$1:$5</definedName>
    <definedName name="_xlnm.Print_Titles" localSheetId="20">pagfcanc24!$A:$B,pagfcanc24!$1:$5</definedName>
    <definedName name="_xlnm.Print_Titles" localSheetId="21">pagfcanc25!$1:$4</definedName>
    <definedName name="_xlnm.Print_Titles" localSheetId="22">pagfcanc26!$1:$4</definedName>
    <definedName name="_xlnm.Print_Titles" localSheetId="23">pagfcanc29!$1:$4</definedName>
    <definedName name="_xlnm.Print_Titles" localSheetId="24">pagfcanc30!$1:$2</definedName>
    <definedName name="_xlnm.Print_Titles" localSheetId="25">pagfcanc31!$A:$B,pagfcanc31!$1:$5</definedName>
    <definedName name="_xlnm.Print_Titles" localSheetId="26">pagfcanc32!$A:$B,pagfcanc32!$1:$5</definedName>
    <definedName name="_xlnm.Print_Titles" localSheetId="27">pagfcanc33!$A:$B,pagfcanc33!$1:$5</definedName>
    <definedName name="_xlnm.Print_Titles" localSheetId="28">pagfcanc34!$A:$B,pagfcanc34!$1:$5</definedName>
    <definedName name="_xlnm.Print_Titles" localSheetId="29">pagfcanc36!$A:$B,pagfcanc36!$1:$5</definedName>
    <definedName name="_xlnm.Print_Titles" localSheetId="30">pagfcanc37!$A:$B,pagfcanc37!$1:$5</definedName>
    <definedName name="_xlnm.Print_Titles" localSheetId="31">pagfcanc38!$A:$B,pagfcanc38!$1:$5</definedName>
    <definedName name="_xlnm.Print_Titles" localSheetId="32">pagfcanc39!$A:$B,pagfcanc39!$1:$5</definedName>
    <definedName name="_xlnm.Print_Titles" localSheetId="3">pagfcanc4!$1:$3</definedName>
    <definedName name="_xlnm.Print_Titles" localSheetId="33">pagfcanc40!$A:$B,pagfcanc40!$1:$5</definedName>
    <definedName name="_xlnm.Print_Titles" localSheetId="34">pagfcanc43!$1:$4</definedName>
    <definedName name="_xlnm.Print_Titles" localSheetId="35">pagfcanc47!$1:$4</definedName>
    <definedName name="_xlnm.Print_Titles" localSheetId="36">pagfcanc48!$A:$B,pagfcanc48!$1:$7</definedName>
    <definedName name="_xlnm.Print_Titles" localSheetId="37">pagfcanc49!$A:$B,pagfcanc49!$1:$7</definedName>
    <definedName name="_xlnm.Print_Titles" localSheetId="4">pagfcanc5!$1:$3</definedName>
    <definedName name="_xlnm.Print_Titles" localSheetId="38">pagfcanc50!$A:$B,pagfcanc50!$1:$7</definedName>
    <definedName name="_xlnm.Print_Titles" localSheetId="39">pagfcanc51!$A:$B,pagfcanc51!$1:$7</definedName>
    <definedName name="_xlnm.Print_Titles" localSheetId="40">pagfcanc54!$A:$B,pagfcanc54!$1:$7</definedName>
    <definedName name="_xlnm.Print_Titles" localSheetId="41">pagfcanc55!$A:$B,pagfcanc55!$1:$7</definedName>
    <definedName name="_xlnm.Print_Titles" localSheetId="42">pagfcanc56!$A:$B,pagfcanc56!$1:$7</definedName>
    <definedName name="_xlnm.Print_Titles" localSheetId="43">pagfcanc57!$A:$B,pagfcanc57!$1:$7</definedName>
    <definedName name="_xlnm.Print_Titles" localSheetId="44">pagfcanc58!$A:$B,pagfcanc58!$1:$7</definedName>
    <definedName name="_xlnm.Print_Titles" localSheetId="45">pagfcanc59!$A:$B,pagfcanc59!$1:$7</definedName>
    <definedName name="_xlnm.Print_Titles" localSheetId="5">pagfcanc6!$1:$2</definedName>
    <definedName name="_xlnm.Print_Titles" localSheetId="46">pagfcanc60!$A:$B,pagfcanc60!$1:$7</definedName>
    <definedName name="_xlnm.Print_Titles" localSheetId="47">pagfcanc61!$A:$B,pagfcanc61!$1:$7</definedName>
    <definedName name="_xlnm.Print_Titles" localSheetId="48">pagfcanc63!$A:$B,pagfcanc63!$1:$7</definedName>
    <definedName name="_xlnm.Print_Titles" localSheetId="49">pagfcanc64!$A:$B,pagfcanc64!$1:$7</definedName>
    <definedName name="_xlnm.Print_Titles" localSheetId="50">pagfcanc65!$A:$B,pagfcanc65!$1:$7</definedName>
    <definedName name="_xlnm.Print_Titles" localSheetId="51">pagfcanc66!$A:$B,pagfcanc66!$1:$7</definedName>
    <definedName name="_xlnm.Print_Titles" localSheetId="52">pagfcanc67!$A:$B,pagfcanc67!$1:$7</definedName>
    <definedName name="_xlnm.Print_Titles" localSheetId="53">pagfcanc68!$A:$B,pagfcanc68!$1:$3</definedName>
    <definedName name="_xlnm.Print_Titles" localSheetId="6">pagfcanc7!$1:$2</definedName>
    <definedName name="_xlnm.Print_Titles" localSheetId="7">pagfcanc9!$1:$2</definedName>
    <definedName name="p4v1">#REF!</definedName>
    <definedName name="p4v2">#REF!</definedName>
    <definedName name="p4v3" localSheetId="11">#REF!</definedName>
    <definedName name="p4v3">#REF!</definedName>
    <definedName name="p4v4" localSheetId="1">#REF!</definedName>
    <definedName name="p4v4" localSheetId="2">#REF!</definedName>
    <definedName name="p4v4">#REF!</definedName>
    <definedName name="p4v5" localSheetId="1">#REF!</definedName>
    <definedName name="p4v5" localSheetId="2">#REF!</definedName>
    <definedName name="p4v5">#REF!</definedName>
    <definedName name="p4v6" localSheetId="11">#REF!</definedName>
    <definedName name="p4v6">#REF!</definedName>
    <definedName name="p5v1">#REF!</definedName>
    <definedName name="p5v2">#REF!</definedName>
    <definedName name="p5v3" localSheetId="11">#REF!</definedName>
    <definedName name="p5v3">#REF!</definedName>
    <definedName name="p5v6" localSheetId="11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</definedNames>
  <calcPr calcId="145621"/>
</workbook>
</file>

<file path=xl/calcChain.xml><?xml version="1.0" encoding="utf-8"?>
<calcChain xmlns="http://schemas.openxmlformats.org/spreadsheetml/2006/main">
  <c r="F7" i="74" l="1"/>
  <c r="F8" i="74"/>
  <c r="F7" i="73" s="1"/>
  <c r="F10" i="74"/>
  <c r="F8" i="73" s="1"/>
  <c r="D6" i="73"/>
  <c r="E6" i="73"/>
  <c r="F6" i="73"/>
  <c r="D7" i="73"/>
  <c r="D8" i="73"/>
  <c r="E8" i="73"/>
  <c r="B8" i="72"/>
  <c r="D8" i="72"/>
  <c r="B16" i="72"/>
  <c r="C16" i="72"/>
  <c r="D16" i="72"/>
  <c r="E16" i="72"/>
  <c r="J10" i="71"/>
  <c r="M10" i="71"/>
  <c r="B11" i="71"/>
  <c r="B10" i="71" s="1"/>
  <c r="C11" i="71"/>
  <c r="C10" i="71" s="1"/>
  <c r="D11" i="71"/>
  <c r="D10" i="71" s="1"/>
  <c r="E11" i="71"/>
  <c r="E10" i="71" s="1"/>
  <c r="E17" i="71" s="1"/>
  <c r="F11" i="71"/>
  <c r="F10" i="71" s="1"/>
  <c r="G11" i="71"/>
  <c r="G10" i="71" s="1"/>
  <c r="H11" i="71"/>
  <c r="H10" i="71" s="1"/>
  <c r="I11" i="71"/>
  <c r="I10" i="71" s="1"/>
  <c r="J11" i="71"/>
  <c r="L11" i="71"/>
  <c r="L10" i="71" s="1"/>
  <c r="M11" i="71"/>
  <c r="N11" i="71"/>
  <c r="N10" i="71" s="1"/>
  <c r="O11" i="71"/>
  <c r="O10" i="71" s="1"/>
  <c r="P11" i="71"/>
  <c r="P10" i="71" s="1"/>
  <c r="Q11" i="71"/>
  <c r="Q10" i="71" s="1"/>
  <c r="R11" i="71"/>
  <c r="R10" i="71" s="1"/>
  <c r="B18" i="71"/>
  <c r="C18" i="71"/>
  <c r="D18" i="71"/>
  <c r="E18" i="71"/>
  <c r="E27" i="71" s="1"/>
  <c r="F18" i="71"/>
  <c r="G18" i="71"/>
  <c r="H18" i="71"/>
  <c r="I18" i="71"/>
  <c r="J18" i="71"/>
  <c r="L18" i="71"/>
  <c r="M18" i="71"/>
  <c r="N18" i="71"/>
  <c r="O18" i="71"/>
  <c r="P18" i="71"/>
  <c r="Q18" i="71"/>
  <c r="R18" i="71"/>
  <c r="D28" i="71"/>
  <c r="B29" i="71"/>
  <c r="B28" i="71" s="1"/>
  <c r="C29" i="71"/>
  <c r="C28" i="71" s="1"/>
  <c r="D29" i="71"/>
  <c r="E29" i="71"/>
  <c r="E28" i="71" s="1"/>
  <c r="E35" i="71" s="1"/>
  <c r="F29" i="71"/>
  <c r="F28" i="71" s="1"/>
  <c r="G29" i="71"/>
  <c r="G28" i="71" s="1"/>
  <c r="H29" i="71"/>
  <c r="H28" i="71" s="1"/>
  <c r="I29" i="71"/>
  <c r="I28" i="71" s="1"/>
  <c r="J29" i="71"/>
  <c r="J28" i="71" s="1"/>
  <c r="L29" i="71"/>
  <c r="L28" i="71" s="1"/>
  <c r="M29" i="71"/>
  <c r="M28" i="71" s="1"/>
  <c r="N29" i="71"/>
  <c r="N28" i="71" s="1"/>
  <c r="O29" i="71"/>
  <c r="O28" i="71" s="1"/>
  <c r="P29" i="71"/>
  <c r="P28" i="71" s="1"/>
  <c r="Q29" i="71"/>
  <c r="Q28" i="71" s="1"/>
  <c r="R29" i="71"/>
  <c r="R28" i="71" s="1"/>
  <c r="B36" i="71"/>
  <c r="C36" i="71"/>
  <c r="D36" i="71"/>
  <c r="E36" i="71"/>
  <c r="F36" i="71"/>
  <c r="G36" i="71"/>
  <c r="H36" i="71"/>
  <c r="I36" i="71"/>
  <c r="J36" i="71"/>
  <c r="L36" i="71"/>
  <c r="M36" i="71"/>
  <c r="N36" i="71"/>
  <c r="O36" i="71"/>
  <c r="P36" i="71"/>
  <c r="Q36" i="71"/>
  <c r="R36" i="71"/>
  <c r="E40" i="71"/>
  <c r="C7" i="70"/>
  <c r="E7" i="70"/>
  <c r="C18" i="70"/>
  <c r="E18" i="70"/>
  <c r="C23" i="70"/>
  <c r="E23" i="70"/>
  <c r="C24" i="70" s="1"/>
  <c r="C28" i="70"/>
  <c r="E28" i="70"/>
  <c r="C29" i="70"/>
  <c r="C33" i="70"/>
  <c r="E33" i="70"/>
  <c r="C36" i="70"/>
  <c r="C7" i="69"/>
  <c r="E7" i="69"/>
  <c r="C18" i="69"/>
  <c r="E18" i="69"/>
  <c r="C25" i="69"/>
  <c r="C35" i="69" s="1"/>
  <c r="E25" i="69"/>
  <c r="F35" i="69" s="1"/>
  <c r="E36" i="69" s="1"/>
  <c r="C29" i="69"/>
  <c r="E29" i="69"/>
  <c r="C30" i="69"/>
  <c r="I9" i="64"/>
  <c r="I10" i="64"/>
  <c r="I11" i="64"/>
  <c r="I12" i="64"/>
  <c r="I14" i="64"/>
  <c r="I15" i="64"/>
  <c r="I16" i="64"/>
  <c r="I17" i="64"/>
  <c r="I19" i="64"/>
  <c r="I20" i="64"/>
  <c r="I21" i="64"/>
  <c r="I22" i="64"/>
  <c r="I9" i="63"/>
  <c r="I10" i="63"/>
  <c r="I11" i="63"/>
  <c r="I12" i="63"/>
  <c r="I14" i="63"/>
  <c r="I15" i="63"/>
  <c r="I16" i="63"/>
  <c r="I17" i="63"/>
  <c r="I19" i="63"/>
  <c r="I20" i="63"/>
  <c r="I21" i="63"/>
  <c r="I22" i="63"/>
  <c r="J9" i="62"/>
  <c r="J10" i="62"/>
  <c r="J11" i="62"/>
  <c r="J12" i="62"/>
  <c r="J14" i="62"/>
  <c r="J15" i="62"/>
  <c r="J16" i="62"/>
  <c r="J17" i="62"/>
  <c r="J19" i="62"/>
  <c r="J20" i="62"/>
  <c r="J21" i="62"/>
  <c r="J22" i="62"/>
  <c r="J9" i="61"/>
  <c r="J10" i="61"/>
  <c r="J11" i="61"/>
  <c r="J12" i="61"/>
  <c r="J14" i="61"/>
  <c r="J15" i="61"/>
  <c r="J16" i="61"/>
  <c r="J17" i="61"/>
  <c r="J19" i="61"/>
  <c r="J20" i="61"/>
  <c r="J21" i="61"/>
  <c r="J22" i="61"/>
  <c r="H9" i="58"/>
  <c r="H10" i="58"/>
  <c r="H11" i="58"/>
  <c r="H12" i="58"/>
  <c r="H14" i="58"/>
  <c r="H15" i="58"/>
  <c r="H16" i="58"/>
  <c r="H17" i="58"/>
  <c r="H19" i="58"/>
  <c r="H20" i="58"/>
  <c r="H21" i="58"/>
  <c r="H22" i="58"/>
  <c r="M9" i="57"/>
  <c r="M10" i="57"/>
  <c r="M11" i="57"/>
  <c r="M12" i="57"/>
  <c r="M14" i="57"/>
  <c r="M15" i="57"/>
  <c r="M16" i="57"/>
  <c r="M17" i="57"/>
  <c r="M19" i="57"/>
  <c r="M20" i="57"/>
  <c r="M21" i="57"/>
  <c r="M22" i="57"/>
  <c r="K9" i="56"/>
  <c r="K10" i="56"/>
  <c r="K11" i="56"/>
  <c r="K12" i="56"/>
  <c r="K14" i="56"/>
  <c r="K15" i="56"/>
  <c r="K16" i="56"/>
  <c r="K17" i="56"/>
  <c r="K19" i="56"/>
  <c r="K20" i="56"/>
  <c r="K21" i="56"/>
  <c r="K22" i="56"/>
  <c r="M9" i="55"/>
  <c r="M10" i="55"/>
  <c r="M11" i="55"/>
  <c r="M12" i="55"/>
  <c r="M14" i="55"/>
  <c r="M15" i="55"/>
  <c r="M16" i="55"/>
  <c r="M17" i="55"/>
  <c r="M19" i="55"/>
  <c r="M20" i="55"/>
  <c r="M21" i="55"/>
  <c r="M22" i="55"/>
  <c r="I9" i="48"/>
  <c r="I10" i="48"/>
  <c r="I11" i="48"/>
  <c r="I12" i="48"/>
  <c r="I14" i="48"/>
  <c r="I15" i="48"/>
  <c r="I16" i="48"/>
  <c r="I17" i="48"/>
  <c r="I19" i="48"/>
  <c r="I20" i="48"/>
  <c r="I21" i="48"/>
  <c r="I22" i="48"/>
  <c r="I9" i="47"/>
  <c r="I10" i="47"/>
  <c r="I11" i="47"/>
  <c r="I12" i="47"/>
  <c r="I14" i="47"/>
  <c r="I15" i="47"/>
  <c r="I16" i="47"/>
  <c r="I17" i="47"/>
  <c r="I19" i="47"/>
  <c r="I20" i="47"/>
  <c r="I21" i="47"/>
  <c r="I22" i="47"/>
  <c r="J9" i="46"/>
  <c r="J10" i="46"/>
  <c r="J11" i="46"/>
  <c r="J12" i="46"/>
  <c r="J14" i="46"/>
  <c r="J15" i="46"/>
  <c r="J16" i="46"/>
  <c r="J17" i="46"/>
  <c r="J19" i="46"/>
  <c r="J20" i="46"/>
  <c r="J21" i="46"/>
  <c r="J22" i="46"/>
  <c r="J9" i="45"/>
  <c r="J10" i="45"/>
  <c r="J11" i="45"/>
  <c r="J12" i="45"/>
  <c r="J14" i="45"/>
  <c r="J15" i="45"/>
  <c r="J16" i="45"/>
  <c r="J17" i="45"/>
  <c r="J19" i="45"/>
  <c r="J20" i="45"/>
  <c r="J21" i="45"/>
  <c r="J22" i="45"/>
  <c r="L9" i="43"/>
  <c r="L10" i="43"/>
  <c r="L11" i="43"/>
  <c r="L12" i="43"/>
  <c r="L14" i="43"/>
  <c r="L15" i="43"/>
  <c r="L16" i="43"/>
  <c r="L17" i="43"/>
  <c r="L19" i="43"/>
  <c r="L20" i="43"/>
  <c r="L21" i="43"/>
  <c r="L22" i="43"/>
  <c r="H9" i="42"/>
  <c r="H10" i="42"/>
  <c r="H11" i="42"/>
  <c r="H12" i="42"/>
  <c r="H14" i="42"/>
  <c r="H15" i="42"/>
  <c r="H16" i="42"/>
  <c r="H17" i="42"/>
  <c r="H19" i="42"/>
  <c r="H20" i="42"/>
  <c r="H21" i="42"/>
  <c r="H22" i="42"/>
  <c r="M9" i="41"/>
  <c r="M10" i="41"/>
  <c r="M11" i="41"/>
  <c r="M12" i="41"/>
  <c r="M14" i="41"/>
  <c r="M15" i="41"/>
  <c r="M16" i="41"/>
  <c r="M17" i="41"/>
  <c r="M19" i="41"/>
  <c r="M20" i="41"/>
  <c r="M21" i="41"/>
  <c r="M22" i="41"/>
  <c r="K9" i="40"/>
  <c r="K10" i="40"/>
  <c r="K11" i="40"/>
  <c r="K12" i="40"/>
  <c r="K14" i="40"/>
  <c r="K15" i="40"/>
  <c r="K16" i="40"/>
  <c r="K17" i="40"/>
  <c r="K19" i="40"/>
  <c r="K20" i="40"/>
  <c r="K21" i="40"/>
  <c r="K22" i="40"/>
  <c r="M9" i="39"/>
  <c r="M10" i="39"/>
  <c r="M11" i="39"/>
  <c r="M12" i="39"/>
  <c r="M14" i="39"/>
  <c r="M15" i="39"/>
  <c r="M16" i="39"/>
  <c r="M17" i="39"/>
  <c r="M19" i="39"/>
  <c r="M20" i="39"/>
  <c r="M21" i="39"/>
  <c r="M22" i="39"/>
  <c r="E7" i="73" l="1"/>
  <c r="F36" i="70"/>
  <c r="E37" i="70" s="1"/>
  <c r="C26" i="69"/>
</calcChain>
</file>

<file path=xl/sharedStrings.xml><?xml version="1.0" encoding="utf-8"?>
<sst xmlns="http://schemas.openxmlformats.org/spreadsheetml/2006/main" count="2204" uniqueCount="745">
  <si>
    <t>Libellé</t>
  </si>
  <si>
    <t>RECETTES</t>
  </si>
  <si>
    <t>DEPENSES</t>
  </si>
  <si>
    <t>IV - ANNEXES</t>
  </si>
  <si>
    <t>Fonctionnement</t>
  </si>
  <si>
    <t>Investissement</t>
  </si>
  <si>
    <t>Dépenses</t>
  </si>
  <si>
    <t>Recettes</t>
  </si>
  <si>
    <t>Article</t>
  </si>
  <si>
    <t>Chap.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</si>
  <si>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</si>
  <si>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</si>
  <si>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</si>
  <si>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</si>
  <si>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</si>
  <si>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</si>
  <si>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</si>
  <si>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</si>
  <si>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</si>
  <si>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</si>
  <si>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</si>
  <si>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</si>
  <si>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</si>
  <si>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</si>
  <si>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</si>
  <si>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</si>
  <si>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</si>
  <si>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AUTRES PRODUITS EXCEPTIONNELS</t>
  </si>
  <si>
    <t>CONTINUITE TERRITORIALE</t>
  </si>
  <si>
    <t>AUTRES PRODUITS D ACTIVITES ANNEXES (ABONNEMENTS ET VENTE D OUVRAGES...)</t>
  </si>
  <si>
    <t>RESTITUTIONS ET DEGREVEMENTS SUR TAXES ET IMPOTS ET TAXES LIEES AUX ACTI</t>
  </si>
  <si>
    <t>AUTRES PARTICIPATIONS</t>
  </si>
  <si>
    <t>AUTRES AIDES DIRECTES A LA PERSONNE (PRIMES, DOTS...)</t>
  </si>
  <si>
    <t>COTISATIONS AUX AUTRES ORGANISMES SOCIAUX</t>
  </si>
  <si>
    <t>REMUNERATION PRINCIPALE</t>
  </si>
  <si>
    <t>FRAIS DE TELECOMMUNICATIONS</t>
  </si>
  <si>
    <t>FRAIS D AFFRANCHISSEMENT</t>
  </si>
  <si>
    <t>VOYAGES DEPLACEMENTS ET MISSIONS</t>
  </si>
  <si>
    <t>TRANSPORTS DE PERSONNES EXTERIEURES A LA COLLECTIVITE</t>
  </si>
  <si>
    <t>TRANSPORTS DE BIENS</t>
  </si>
  <si>
    <t>CATALOGUES ET IMPRIMES ET PUBLICATIONS</t>
  </si>
  <si>
    <t>HONORAIRES MEDICAUX ET PARAMEDICAUX</t>
  </si>
  <si>
    <t>AUTRES FRAIS DIVERS</t>
  </si>
  <si>
    <t>AUTRES BIENS MOBILIERS</t>
  </si>
  <si>
    <t>MATERIEL DE TRANSPORT</t>
  </si>
  <si>
    <t>BOIS ET FORETS</t>
  </si>
  <si>
    <t>BATIMENTS</t>
  </si>
  <si>
    <t>TERRAINS</t>
  </si>
  <si>
    <t>LOCATIONS MOBILIERES</t>
  </si>
  <si>
    <t>LOCATIONS IMMOBILIERES</t>
  </si>
  <si>
    <t>AUTRES MATIERES ET FOURNITURES.</t>
  </si>
  <si>
    <t>AUTRES PRODUITS PHARMACEUTIQUES</t>
  </si>
  <si>
    <t>FOURNITURES ADMINISTRATIVES</t>
  </si>
  <si>
    <t>HABILLEMENT ET VETEMENTS DE TRAVAIL</t>
  </si>
  <si>
    <t>FOURNITURES DE PETIT EQUIPEMENT</t>
  </si>
  <si>
    <t>FOURNITURES D ENTRETIEN</t>
  </si>
  <si>
    <t>CARBURANTS</t>
  </si>
  <si>
    <t>AUTRES FOURNITURES</t>
  </si>
  <si>
    <t>ENERGIE - ELECTRICITE</t>
  </si>
  <si>
    <t>EAU ET ASSAINISSEMENT</t>
  </si>
  <si>
    <t>DU CHAPITRE</t>
  </si>
  <si>
    <t>RECHERCHE - DEVELOPPEMENT</t>
  </si>
  <si>
    <t>AUTRES ACTIVITES</t>
  </si>
  <si>
    <t>AUTRES ACTIVITES DE SERVICES</t>
  </si>
  <si>
    <t>TOURISME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</si>
  <si>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</si>
  <si>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</si>
  <si>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</si>
  <si>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</si>
  <si>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</si>
  <si>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</si>
  <si>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>compte par nature (1)</t>
  </si>
  <si>
    <t>TOTAL</t>
  </si>
  <si>
    <t xml:space="preserve">Articles / </t>
  </si>
  <si>
    <t>CHAPITRE 939 - ECONOMIE</t>
  </si>
  <si>
    <t xml:space="preserve"> Détail par article</t>
  </si>
  <si>
    <t>B 939</t>
  </si>
  <si>
    <t xml:space="preserve">B - SECTION DE FONCTIONNEMENT - 93 OPERATIONS VENTILEES      </t>
  </si>
  <si>
    <t>IV</t>
  </si>
  <si>
    <t>IV - ANNEXES - PRESENTATION CROISEE</t>
  </si>
  <si>
    <t>AUTRES PARTICIPATIONS DE L'ETAT</t>
  </si>
  <si>
    <t>AUTRES IMPOTS ET TAXES DIVERS</t>
  </si>
  <si>
    <t>AUTRES REMBOURSEMENTS PAR DES TIERS</t>
  </si>
  <si>
    <t>SUBVENTIONS DE FONCTIONNEMENT AUX SPIC</t>
  </si>
  <si>
    <t>MEDECINE DU TRAVAIL, PHARMACIE</t>
  </si>
  <si>
    <t>TAXES ET IMPOTS SUR LES VEHICULES</t>
  </si>
  <si>
    <t>IMPOTS DIRECTS</t>
  </si>
  <si>
    <t>TRANSPORTS COLLECTIFS DU PERSONNEL</t>
  </si>
  <si>
    <t>ANNONCES ET INSERTIONS</t>
  </si>
  <si>
    <t>DIVERS</t>
  </si>
  <si>
    <t>AUTRES HONORAIRES, CONSEILS...</t>
  </si>
  <si>
    <t>VERSEMENTS A DES ORGANISMES DE FORMATION</t>
  </si>
  <si>
    <t>ETUDES ET RECHERCHES</t>
  </si>
  <si>
    <t>PRIMES D ASSURANCES</t>
  </si>
  <si>
    <t>VOIES ET RESEAUX</t>
  </si>
  <si>
    <t>FOURNITURES DE VOIRIE</t>
  </si>
  <si>
    <t>ALIMENTATION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</si>
  <si>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</si>
  <si>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</si>
  <si>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</si>
  <si>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</si>
  <si>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</si>
  <si>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</si>
  <si>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</t>
  </si>
  <si>
    <t>B 938</t>
  </si>
  <si>
    <t>AUTRES ATTRIBUTIONS ET PARTICIPATIONS</t>
  </si>
  <si>
    <t>PRESTATIONS D ANALYSE</t>
  </si>
  <si>
    <t>AUTRES REDEVANCES ET RECETTES</t>
  </si>
  <si>
    <t>AUTRES CHARGES EXCEPTIONNELLES SUR OPERATIONS DE GESTION</t>
  </si>
  <si>
    <t>AUTRES INDEMNITES ET PRIMES</t>
  </si>
  <si>
    <t>FRAIS D'HEBERGT ET DE SEJOUR D'INTERVENANTS EXTERIEURS A LA COLLECTIVITE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</si>
  <si>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</si>
  <si>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</si>
  <si>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</si>
  <si>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</si>
  <si>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</si>
  <si>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</si>
  <si>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</si>
  <si>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</t>
  </si>
  <si>
    <t>B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</si>
  <si>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</si>
  <si>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</si>
  <si>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</si>
  <si>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</si>
  <si>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B 936</t>
  </si>
  <si>
    <t>AUTRES SUBVENTIONS DE FONCTIONNEMENT AUX PERSONNES DE DROIT PRIVE</t>
  </si>
  <si>
    <t>AUTRES ALLOCATIONS INDIRECTES A LA PERSONNE</t>
  </si>
  <si>
    <t>FRAIS D INHUMATION</t>
  </si>
  <si>
    <t>AIDES INDIRECTES A LA SANTE ET A LA PROTECTION SOCIALE</t>
  </si>
  <si>
    <t>SECOURS D URGENCE</t>
  </si>
  <si>
    <t>AIDES DIRECTES A LA MOBILITE ET AU LOGEMENT</t>
  </si>
  <si>
    <t>PERSONNES AGEES</t>
  </si>
  <si>
    <t>HANDICAPES</t>
  </si>
  <si>
    <t>FAMILLE ET ENFANCE</t>
  </si>
  <si>
    <t>INSERTION</t>
  </si>
  <si>
    <t>LUTTE CONTRE LES EXCLUSIONS (DONT AIDE MEDICALE)</t>
  </si>
  <si>
    <t>LOGEMENT SOCIAL</t>
  </si>
  <si>
    <t>PENSIONS</t>
  </si>
  <si>
    <t>HANDICAP ET DEPENDANCE (DONT PERSONNES AGEES)</t>
  </si>
  <si>
    <t>CHAPITRE 935 - PROTECTION ET ACTION SOCIALE</t>
  </si>
  <si>
    <t>B 935</t>
  </si>
  <si>
    <t>SUBVENTIONS DE FONCTIONNEMENT AUX ASSOCIATIONS</t>
  </si>
  <si>
    <t>ETABLISSEMENTS PUBLICS</t>
  </si>
  <si>
    <t>FETES ET CEREMONIES</t>
  </si>
  <si>
    <t>FRAIS DE FORMATION (PERSONNEL EXTERIEUR A LA COLLECTIVITE)</t>
  </si>
  <si>
    <t>DOCUMENTATION GENERALE ET TECHNIQUE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</si>
  <si>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</si>
  <si>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</si>
  <si>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</si>
  <si>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</si>
  <si>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</t>
  </si>
  <si>
    <t>B 933</t>
  </si>
  <si>
    <t>HEBERGEMENT ET RESTAURATION SCOLAIRES</t>
  </si>
  <si>
    <t>AUTRES ETABLISSEMENTS SOCIAUX, MEDICO-SOCIAUX OU JUDICIAIRES</t>
  </si>
  <si>
    <t>EN FAMILLE D ACCUEIL</t>
  </si>
  <si>
    <t>BOURSES</t>
  </si>
  <si>
    <t>SERVICES PERISCOLAIRES</t>
  </si>
  <si>
    <t>ENSEIGNEMENT SUPERIEUR</t>
  </si>
  <si>
    <t>ENSEIGNEMENT SECONDAIRE</t>
  </si>
  <si>
    <t>ENSEIGNEMENT PRIMAIRE</t>
  </si>
  <si>
    <t>CHAPITRE 932 - ENSEIGNEMENT</t>
  </si>
  <si>
    <t>B 932</t>
  </si>
  <si>
    <t>JUSTICE</t>
  </si>
  <si>
    <t>INCENDIE ET SECOURS</t>
  </si>
  <si>
    <t>POLICE</t>
  </si>
  <si>
    <t>CHAPITRE 931 - SECURITE ET ORDRE PUBLIC</t>
  </si>
  <si>
    <t>B 931</t>
  </si>
  <si>
    <t>PRODUITS DES CESSIONS D IMMOBILISATIONS</t>
  </si>
  <si>
    <t>MANDATS ANNULES (S/EXERCICES ANTERIEURS) OU ATTEINTS PAR DECHEANCE QUADRIENNALE</t>
  </si>
  <si>
    <t>REVENUS DES VALEURS MOBILIERES DE PLACEMENT (REVENUS DIRECTS ET INDIRECTS)</t>
  </si>
  <si>
    <t>TAXE DE CONSOMMATION INTERIEURE</t>
  </si>
  <si>
    <t>AMENDES DES CONFISCATIONS</t>
  </si>
  <si>
    <t>AMENDES FORFAITAIRES - PART TERRITOIRE</t>
  </si>
  <si>
    <t>TSCA - TAXES SPECIALES SUR LES CONVENTIONS D ASSURANCE</t>
  </si>
  <si>
    <t>TAXE DE PREMIERE IMMATRICULATION ET TRANSFERT DE PROPRIETE DES NAVIRES</t>
  </si>
  <si>
    <t>DROIT DE QUAI</t>
  </si>
  <si>
    <t>DROIT DE FRANCISATION, DE NAVIGATION ET DE PASSEPORT</t>
  </si>
  <si>
    <t>DROIT DE NAVIGATION INTERIEURE</t>
  </si>
  <si>
    <t>TAXE SUR L'ELECTRICITE</t>
  </si>
  <si>
    <t>REDEVANCE D IMMATRICULATION</t>
  </si>
  <si>
    <t>AUTRES IMPOTS ET TAXES LIES AUX ACTIVITES DE SERVICE</t>
  </si>
  <si>
    <t>DROITS D ENREGISTREMENT - PRINCIPAL</t>
  </si>
  <si>
    <t>TPP - TAXE SUR LES PRODUITS PETROLIERS</t>
  </si>
  <si>
    <t>TAXE DE SOUTIEN AUX ACTIONS DE LUTTE CONTRE LES POLLUTIONS</t>
  </si>
  <si>
    <t>TGI - TAXE GENERALE A L'IMPORTATION</t>
  </si>
  <si>
    <t>DROITS DE DOUANE</t>
  </si>
  <si>
    <t>PATENTES - CENTIMES CHAMBRE DE COMMERCE ET D INDUSTRIE</t>
  </si>
  <si>
    <t>PATENTES</t>
  </si>
  <si>
    <t>PATENTES - PRINCIPAL</t>
  </si>
  <si>
    <t>CONTRIBUTION TELEPHONIQUE - PRINCIPAL</t>
  </si>
  <si>
    <t>TOF - TAXE SUR LES OPERATIONS FINANCIERES</t>
  </si>
  <si>
    <t>PRODUIT DES VENTES DE TABACS</t>
  </si>
  <si>
    <t>AUTRES REDEVANCES ET DROITS DES SERVICES A CARACTERE TECHNIQUE</t>
  </si>
  <si>
    <t>REMBOURSEMENTS SUR REMUNERATIONS DU PERSONNEL</t>
  </si>
  <si>
    <t>TITRES ANNULES (SUR EXERCICES ANTERIEURS)</t>
  </si>
  <si>
    <t>AUTRES CHARGES FINANCIERES</t>
  </si>
  <si>
    <t>INTERETS REGLES A L'ECHEANCE</t>
  </si>
  <si>
    <t>AUTRES CONTRIBUTIONS OBLIGATOIRES</t>
  </si>
  <si>
    <t>CREANCES ADMISES EN NON VALEUR</t>
  </si>
  <si>
    <t>COMPENSATION POUR FORMATION</t>
  </si>
  <si>
    <t>FRAIS DE MISSION ET DE DEPLACEMENT</t>
  </si>
  <si>
    <t>INDEMNITES</t>
  </si>
  <si>
    <t>COTISATIONS VERSEES AUX ORGANISMES METROPOLITAINS</t>
  </si>
  <si>
    <t>COTISATIONS A LA CAFAT</t>
  </si>
  <si>
    <t>INDEMNITES DE LICENCIEMENT</t>
  </si>
  <si>
    <t>DROITS D ENREGISTREMENT ET DE TIMBRE</t>
  </si>
  <si>
    <t>FRAIS DE GARDIENNAGE</t>
  </si>
  <si>
    <t>RECEPTIONS</t>
  </si>
  <si>
    <t>FRAIS D ACTES ET DE CONTENTIEUX</t>
  </si>
  <si>
    <t>INDEMNITES AU COMPTABLE ET AUX REGISSEURS</t>
  </si>
  <si>
    <t>MATERIEL INFORMATIQUE</t>
  </si>
  <si>
    <t>CHARGES LOCATIVES ET DE COPROPRIETE</t>
  </si>
  <si>
    <t>TABACS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</si>
  <si>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</si>
  <si>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</si>
  <si>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</si>
  <si>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</si>
  <si>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</si>
  <si>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</si>
  <si>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B 930</t>
  </si>
  <si>
    <t>BATIMENTS ADMINISTRATIFS</t>
  </si>
  <si>
    <t>AUTRES MATERIELS DE BUREAU ET MOBILIERS</t>
  </si>
  <si>
    <t>AUTRE MATERIEL INFORMATIQUE</t>
  </si>
  <si>
    <t>MATERIEL ET OUTILLAGE TECHNIQUE</t>
  </si>
  <si>
    <t>BATIMENTS PUBLICS</t>
  </si>
  <si>
    <t>PLANTATIONS D ARBRES ET D ARBUSTES</t>
  </si>
  <si>
    <t>FRAIS D ETUDES</t>
  </si>
  <si>
    <t>CHAPITRE 909 - ECONOMIE</t>
  </si>
  <si>
    <t>A 909</t>
  </si>
  <si>
    <t xml:space="preserve">A - SECTION D'INVESTISSEMENT - 90 OPERATIONS VENTILEES      </t>
  </si>
  <si>
    <t>INSTALLATIONS AERIENNES</t>
  </si>
  <si>
    <t>INSTALLATIONS MARITIMES ET FLUVIALES</t>
  </si>
  <si>
    <t>INSTALLATIONS DE VOIRIE</t>
  </si>
  <si>
    <t>RESEAUX DE VOIRIE</t>
  </si>
  <si>
    <t>AUTRE MATERIEL DE TRANSPORT</t>
  </si>
  <si>
    <t>CHAPITRE 908 - TRANSPORTS ET COMMUNICATION</t>
  </si>
  <si>
    <t>A 908</t>
  </si>
  <si>
    <t>RESEAUX DIVERS</t>
  </si>
  <si>
    <t>AUTRES BATIMENTS PUBLICS</t>
  </si>
  <si>
    <t>MATERIEL DE TRANSPORT TERRESTRE</t>
  </si>
  <si>
    <t>CHAPITRE 907 - AMENAGEMENT ET ENVIRONNEMENT</t>
  </si>
  <si>
    <t>A 907</t>
  </si>
  <si>
    <t>INSTALLATIONS GENERALES, AGENCEMENTS ET AMENAGEMENTS DIVERS</t>
  </si>
  <si>
    <t>CHAPITRE 906 - TRAVAIL, EMPLOI ET FORMATION PROFESSIONNELLE</t>
  </si>
  <si>
    <t>A 906</t>
  </si>
  <si>
    <t>BATIMENTS CULTURELS ET SPORTIFS</t>
  </si>
  <si>
    <t>CONCESSIONS ET DROITS SIMILAIRES</t>
  </si>
  <si>
    <t>CHAPITRE 903 - CULTURE, JEUNESSE, SPORTS ET LOISIRS</t>
  </si>
  <si>
    <t>A 903</t>
  </si>
  <si>
    <t>CHAPITRE 902 - ENSEIGNEMENT</t>
  </si>
  <si>
    <t>A 902</t>
  </si>
  <si>
    <t>MATERIEL ET OUTILLAGE INCENDIE</t>
  </si>
  <si>
    <t>CHAPITRE 901 - SECURITE ET ORDRE PUBLIC</t>
  </si>
  <si>
    <t>A 901</t>
  </si>
  <si>
    <t>CONSTRUCTIONS SUR SOL D AUTRUI</t>
  </si>
  <si>
    <t>BATIMENTS PRIVES</t>
  </si>
  <si>
    <t>FRAIS D INSERTION</t>
  </si>
  <si>
    <t>CHAPITRE 900 - ADMINISTRATION GENERALE</t>
  </si>
  <si>
    <t>A 900</t>
  </si>
  <si>
    <t>(3) Lorsque la colonne &lt;&lt;crédits sans emploi&gt;&gt; fait apparaitre, en recettes, un montant négatif, cela signifie que les réalisations ont été supérieures aux recettes votées.</t>
  </si>
  <si>
    <t>(2) Egales aux dépenses du chapitre 926 en fonctionnement.</t>
  </si>
  <si>
    <t>(1) Egales aux recettes du chapitre 926 en fonctionnement.</t>
  </si>
  <si>
    <t>Transfert de charges</t>
  </si>
  <si>
    <t>DIFFERENCES SUR REALISATIONS (NEGATIVES) REPRISES AU COMPTE DE RESULTAT</t>
  </si>
  <si>
    <t>Reprise sur autofinancement</t>
  </si>
  <si>
    <t>RECETTES (2)</t>
  </si>
  <si>
    <t>VALEURS COMPTABLES DES IMMOBILISATIONS CEDEES</t>
  </si>
  <si>
    <t>DEPENSES (1)</t>
  </si>
  <si>
    <t>Crédits sans emplois (3)</t>
  </si>
  <si>
    <t>Crédits votés (BP+DM+RAR N-1)</t>
  </si>
  <si>
    <t>CHAPITRE 946 - TRANSFERTS ENTRE LES SECTIONS</t>
  </si>
  <si>
    <t>Détails par articles</t>
  </si>
  <si>
    <t>B 946</t>
  </si>
  <si>
    <t>B - SECTION DE FONCTIONNEMENT - 94 OPERATIONS NON VENTILEES</t>
  </si>
  <si>
    <t>III</t>
  </si>
  <si>
    <t>III - VOTE DU BUDGET</t>
  </si>
  <si>
    <t>Crédits sans emplois (1)</t>
  </si>
  <si>
    <t>Restes à réaliser au 31/12</t>
  </si>
  <si>
    <t>Rattachements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</si>
  <si>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</si>
  <si>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</si>
  <si>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CHAPITRE 942 - DOTATIONS ET PARTICIPATIONS</t>
  </si>
  <si>
    <t>B 942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</si>
  <si>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</si>
  <si>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</si>
  <si>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</si>
  <si>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</si>
  <si>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Restes à réaliser au 81/12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</si>
  <si>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</si>
  <si>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</si>
  <si>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</si>
  <si>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D''INVESTISSEMENT</t>
  </si>
  <si>
    <t>953</t>
  </si>
  <si>
    <t>Opérations sans réalisations</t>
  </si>
  <si>
    <t>95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</si>
  <si>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</si>
  <si>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</si>
  <si>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</si>
  <si>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</si>
  <si>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</si>
  <si>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</si>
  <si>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</si>
  <si>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</si>
  <si>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</si>
  <si>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</si>
  <si>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</si>
  <si>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</si>
  <si>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</si>
  <si>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</si>
  <si>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</si>
  <si>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</si>
  <si>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</si>
  <si>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</si>
  <si>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</si>
  <si>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</si>
  <si>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</si>
  <si>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</si>
  <si>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</si>
  <si>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</si>
  <si>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</si>
  <si>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</si>
  <si>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</si>
  <si>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</si>
  <si>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</si>
  <si>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</si>
  <si>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</si>
  <si>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</si>
  <si>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</si>
  <si>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</si>
  <si>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</si>
  <si>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</si>
  <si>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</si>
  <si>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</si>
  <si>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</si>
  <si>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</si>
  <si>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</si>
  <si>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</si>
  <si>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</si>
  <si>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</si>
  <si>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</si>
  <si>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</si>
  <si>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(2) Egales aux dépenses du chapitre 946 en fonctionnement.</t>
  </si>
  <si>
    <t>(1) Egales aux recettes du chapitre 946 en fonctionnement.</t>
  </si>
  <si>
    <t>RECETTES DE L'EXERCICE(2)</t>
  </si>
  <si>
    <t>Charges transférées</t>
  </si>
  <si>
    <t>+ ou - VALUES S/CESSIONS D IMMOBILISAT (REALISATIONS POSTERIEURES AU 01/01/12)</t>
  </si>
  <si>
    <t>Reprises sur autofinancement</t>
  </si>
  <si>
    <t>DEPENSES(1)</t>
  </si>
  <si>
    <t>CHAPITRE 926 - TRANSFERTS ENTRE LES SECTIONS</t>
  </si>
  <si>
    <t>A 926</t>
  </si>
  <si>
    <t>A - SECTION D'INVESTISSEMENT - 92 OPERATIONS NON VENTILEES</t>
  </si>
  <si>
    <t>DEPENSES(2)</t>
  </si>
  <si>
    <t>EMPRUNTS EN EUROS</t>
  </si>
  <si>
    <t>CHAPITRE 923 - DETTES ET AUTRES OPERATIONS FINANCIERES</t>
  </si>
  <si>
    <t>A 923</t>
  </si>
  <si>
    <t>(2) Reversement de dotations (trop perçu).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</si>
  <si>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</si>
  <si>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</si>
  <si>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</si>
  <si>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</si>
  <si>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</si>
  <si>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</si>
  <si>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</si>
  <si>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</si>
  <si>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</si>
  <si>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</si>
  <si>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</si>
  <si>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</si>
  <si>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</si>
  <si>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</si>
  <si>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</si>
  <si>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 xml:space="preserve">PRODUIT DES CESSIONS D''IMMOBILISATIONS 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</si>
  <si>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</si>
  <si>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</si>
  <si>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</si>
  <si>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</si>
  <si>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</si>
  <si>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</si>
  <si>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</si>
  <si>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</si>
  <si>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</si>
  <si>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</si>
  <si>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</si>
  <si>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</si>
  <si>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</si>
  <si>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</si>
  <si>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</si>
  <si>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</si>
  <si>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</si>
  <si>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</si>
  <si>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</si>
  <si>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</si>
  <si>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</si>
  <si>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</si>
  <si>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</si>
  <si>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</si>
  <si>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</si>
  <si>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</si>
  <si>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</si>
  <si>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</si>
  <si>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</si>
  <si>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</si>
  <si>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</si>
  <si>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II - L'assemblée délibérante a autorisé le président à opérer des virements de crédits de paiement de chapitre à chapitre dans les limites suivantes…………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</si>
  <si>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</si>
  <si>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</si>
  <si>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</si>
  <si>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</si>
  <si>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</si>
  <si>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</si>
  <si>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</si>
  <si>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</si>
  <si>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</si>
  <si>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</si>
  <si>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</si>
  <si>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</si>
  <si>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</si>
  <si>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</si>
  <si>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</si>
  <si>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</si>
  <si>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</si>
  <si>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</si>
  <si>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</si>
  <si>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</si>
  <si>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</si>
  <si>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</si>
  <si>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</si>
  <si>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</si>
  <si>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OPERATIONS POUR COMPTE DE TIERS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</si>
  <si>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</si>
  <si>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</si>
  <si>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</si>
  <si>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</si>
  <si>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</si>
  <si>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</si>
  <si>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</si>
  <si>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</si>
  <si>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</si>
  <si>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</si>
  <si>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</si>
  <si>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</si>
  <si>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</si>
  <si>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</si>
  <si>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</si>
  <si>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</si>
  <si>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</si>
  <si>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</si>
  <si>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</si>
  <si>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</si>
  <si>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</si>
  <si>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</si>
  <si>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</si>
  <si>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</si>
  <si>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</si>
  <si>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</si>
  <si>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</si>
  <si>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</si>
  <si>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</si>
  <si>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</si>
  <si>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</si>
  <si>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</si>
  <si>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</si>
  <si>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</si>
  <si>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</si>
  <si>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</si>
  <si>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</si>
  <si>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</si>
  <si>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</si>
  <si>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</si>
  <si>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</si>
  <si>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</si>
  <si>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</si>
  <si>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</si>
  <si>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</si>
  <si>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</si>
  <si>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</si>
  <si>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</si>
  <si>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</si>
  <si>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</si>
  <si>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</si>
  <si>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</si>
  <si>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</si>
  <si>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</si>
  <si>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</si>
  <si>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</si>
  <si>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</si>
  <si>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</si>
  <si>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</si>
  <si>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</si>
  <si>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</si>
  <si>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</si>
  <si>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</si>
  <si>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</si>
  <si>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</si>
  <si>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</si>
  <si>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</si>
  <si>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</si>
  <si>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</si>
  <si>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</si>
  <si>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</si>
  <si>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</si>
  <si>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</si>
  <si>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</si>
  <si>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</si>
  <si>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</si>
  <si>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</si>
  <si>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</si>
  <si>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</si>
  <si>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</si>
  <si>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</si>
  <si>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</si>
  <si>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</si>
  <si>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</si>
  <si>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</si>
  <si>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</si>
  <si>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</si>
  <si>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</si>
  <si>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</si>
  <si>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</si>
  <si>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</si>
  <si>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</si>
  <si>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</si>
  <si>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</si>
  <si>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</si>
  <si>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</si>
  <si>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</si>
  <si>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</si>
  <si>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</si>
  <si>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</si>
  <si>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</si>
  <si>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</si>
  <si>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</si>
  <si>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</si>
  <si>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</si>
  <si>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</si>
  <si>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</si>
  <si>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</si>
  <si>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</si>
  <si>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</si>
  <si>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</si>
  <si>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</si>
  <si>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</si>
  <si>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</si>
  <si>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</si>
  <si>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</si>
  <si>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</si>
  <si>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</si>
  <si>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</si>
  <si>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</si>
  <si>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</si>
  <si>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</si>
  <si>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</si>
  <si>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</si>
  <si>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</si>
  <si>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</si>
  <si>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</si>
  <si>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</si>
  <si>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</si>
  <si>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</si>
  <si>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</si>
  <si>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</si>
  <si>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</si>
  <si>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</si>
  <si>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</si>
  <si>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</si>
  <si>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</si>
  <si>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</si>
  <si>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</si>
  <si>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</si>
  <si>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</si>
  <si>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</si>
  <si>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</si>
  <si>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</si>
  <si>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</si>
  <si>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</si>
  <si>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</si>
  <si>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</si>
  <si>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</si>
  <si>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</si>
  <si>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</si>
  <si>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(3)</t>
  </si>
  <si>
    <t>8               TRANSPORTS ET COMMUNICATION (3)</t>
  </si>
  <si>
    <t>7               AMENAGEMENT, ENVIRONNEMENT (3)</t>
  </si>
  <si>
    <t>6                     TRAVAIL, EMPLOI ET FORMATION PROFESSIONNELLE (3)</t>
  </si>
  <si>
    <t>5               PROTECTION ET ACTION SOCIALE (3)</t>
  </si>
  <si>
    <t>4                         SANTE (PREV. MEDICO SOCIALE) (3)</t>
  </si>
  <si>
    <t>3                     CULTURE, JEUNESSE ET SPORTS, LOISIRS (3)</t>
  </si>
  <si>
    <t>2               ENSEIGNEMENT (3)</t>
  </si>
  <si>
    <t>1                     SECURITE ET ORDRE PUBLIC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</si>
  <si>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</si>
  <si>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</si>
  <si>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</si>
  <si>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</si>
  <si>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</si>
  <si>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</si>
  <si>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</si>
  <si>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</si>
  <si>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</si>
  <si>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</si>
  <si>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</si>
  <si>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</si>
  <si>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</si>
  <si>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</si>
  <si>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</si>
  <si>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</si>
  <si>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</si>
  <si>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</si>
  <si>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</si>
  <si>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</si>
  <si>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</si>
  <si>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</si>
  <si>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</si>
  <si>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</si>
  <si>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</si>
  <si>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</si>
  <si>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</si>
  <si>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</si>
  <si>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</si>
  <si>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</si>
  <si>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</si>
  <si>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</si>
  <si>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</si>
  <si>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</si>
  <si>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</si>
  <si>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</si>
  <si>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</si>
  <si>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</si>
  <si>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</si>
  <si>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</si>
  <si>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</si>
  <si>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</si>
  <si>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</si>
  <si>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</si>
  <si>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</si>
  <si>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</si>
  <si>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</si>
  <si>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</si>
  <si>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</si>
  <si>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</si>
  <si>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</si>
  <si>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</si>
  <si>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</si>
  <si>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</si>
  <si>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</si>
  <si>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</si>
  <si>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</si>
  <si>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</si>
  <si>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</si>
  <si>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</si>
  <si>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</si>
  <si>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</si>
  <si>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</si>
  <si>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</si>
  <si>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</si>
  <si>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</si>
  <si>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</si>
  <si>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</si>
  <si>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</si>
  <si>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</si>
  <si>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</si>
  <si>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</si>
  <si>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</si>
  <si>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</si>
  <si>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</si>
  <si>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</si>
  <si>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</si>
  <si>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</si>
  <si>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</si>
  <si>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</si>
  <si>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</si>
  <si>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</si>
  <si>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</si>
  <si>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</si>
  <si>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</si>
  <si>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</si>
  <si>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</si>
  <si>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</si>
  <si>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Décisions en matière de taux de contributions directes - Signatures</t>
  </si>
  <si>
    <t>94 - Opérations non ventilées</t>
  </si>
  <si>
    <t>Liste des organismes de regroupement et établissements publics créés</t>
  </si>
  <si>
    <t>93 - Opérations ventilées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</si>
  <si>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</si>
  <si>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</si>
  <si>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</si>
  <si>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</si>
  <si>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Etat du bilan - Variation du patrimoine</t>
  </si>
  <si>
    <t>92 - Opérations non ventilées</t>
  </si>
  <si>
    <t>Etat des opérations pour comptes de tiers</t>
  </si>
  <si>
    <t>90 - Opérations ventilées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</si>
  <si>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</si>
  <si>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</si>
  <si>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</si>
  <si>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</si>
  <si>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</si>
  <si>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</si>
  <si>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</si>
  <si>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>3 - Balance générale</t>
  </si>
  <si>
    <t>Eléments de bilan - Prêts - Etat des provisions</t>
  </si>
  <si>
    <t>2 - Equilibre financier du compte administratif</t>
  </si>
  <si>
    <t>Etablissements d'enseignement</t>
  </si>
  <si>
    <t>1 - Compte administratif - Récapitulation par groupes fonctionnels</t>
  </si>
  <si>
    <t>Eléments de bilan - Etat des immobilisations (dont acquisitions  et cessions)</t>
  </si>
  <si>
    <t xml:space="preserve">Eléments de bilan - Etat de la dette </t>
  </si>
  <si>
    <t>II - Présentation générale</t>
  </si>
  <si>
    <t>Présentation agrégée du budget principal et des budgets annexes</t>
  </si>
  <si>
    <t>Présentation croisée par nature</t>
  </si>
  <si>
    <t>Exécution du budget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</si>
  <si>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</si>
  <si>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</si>
  <si>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</si>
  <si>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</si>
  <si>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</si>
  <si>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</si>
  <si>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REPUBLIQUE FRANCAISE</t>
  </si>
  <si>
    <t>COLLECTIVITE : TERRITOIRE des ÎLES WALLIS et FUTUNA</t>
  </si>
  <si>
    <t>POSTE COMPTABLE : DIRECTION des FINANCES PUBLIQUES du TERRITOIRE</t>
  </si>
  <si>
    <t>des ÎLES WALLIS et FUTUNA</t>
  </si>
  <si>
    <t>M 52 adaptée</t>
  </si>
  <si>
    <t>Voté par fonction</t>
  </si>
  <si>
    <t>ANNEE 2016</t>
  </si>
  <si>
    <t>Arrêté n° 2017-517 du 19 juillet 2017 approuvant et rendant exécutoire la délibération n° 34/AT/2017</t>
  </si>
  <si>
    <t>du 06 juillet 2017 portant adoption des comptes administratifs - Principal et Annexe du Service</t>
  </si>
  <si>
    <t>des postes et télécommunications de l'exercice 2016 du Territoire des Îles Wallis et Futuna</t>
  </si>
  <si>
    <t>Demande effectuée le 10/07/2017</t>
  </si>
  <si>
    <t>BUDGET : 01  BUDGET PRINCIPAL</t>
  </si>
  <si>
    <t>(1) Total des centimes additionnels votés par l'Assemblée / Total des centimes additionnels plafonnés</t>
  </si>
  <si>
    <t>INFORMATIONS FISCALES PREVISIONNELLES</t>
  </si>
  <si>
    <t>Moyennes prévisionnelles</t>
  </si>
  <si>
    <t xml:space="preserve"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juridique. </t>
  </si>
  <si>
    <r>
      <t xml:space="preserve">- au niveau (1) </t>
    </r>
    <r>
      <rPr>
        <b/>
        <sz val="9"/>
        <color rgb="FF0070C0"/>
        <rFont val="Arial"/>
        <family val="2"/>
      </rPr>
      <t xml:space="preserve">du chapitre </t>
    </r>
    <r>
      <rPr>
        <sz val="9"/>
        <rFont val="Arial"/>
        <family val="2"/>
      </rPr>
      <t>pour la section d'investissement</t>
    </r>
  </si>
  <si>
    <r>
      <t xml:space="preserve">- au niveau (1) </t>
    </r>
    <r>
      <rPr>
        <b/>
        <sz val="9"/>
        <color rgb="FF0070C0"/>
        <rFont val="Arial"/>
        <family val="2"/>
      </rPr>
      <t xml:space="preserve">du chapitre  </t>
    </r>
    <r>
      <rPr>
        <sz val="9"/>
        <rFont val="Arial"/>
        <family val="2"/>
      </rPr>
      <t>pour la section de fonctionnement</t>
    </r>
  </si>
  <si>
    <r>
      <t xml:space="preserve">- avec </t>
    </r>
    <r>
      <rPr>
        <strike/>
        <sz val="9"/>
        <rFont val="Arial"/>
        <family val="2"/>
      </rPr>
      <t>(sans)</t>
    </r>
    <r>
      <rPr>
        <sz val="9"/>
        <rFont val="Arial"/>
        <family val="2"/>
      </rPr>
      <t xml:space="preserve"> vote formel sur chacun des chapitres (1)</t>
    </r>
  </si>
  <si>
    <r>
      <t xml:space="preserve">La liste des articles spécialisés est la suivante : </t>
    </r>
    <r>
      <rPr>
        <b/>
        <sz val="9"/>
        <color rgb="FF0070C0"/>
        <rFont val="Arial"/>
        <family val="2"/>
      </rPr>
      <t>657</t>
    </r>
  </si>
  <si>
    <t>4 &amp; 5</t>
  </si>
  <si>
    <t>7 &amp; 8</t>
  </si>
  <si>
    <t>9 &amp; 10</t>
  </si>
  <si>
    <t>11 &amp; 12</t>
  </si>
  <si>
    <t>15 à 27</t>
  </si>
  <si>
    <t>28 à 30</t>
  </si>
  <si>
    <t>32 à 46</t>
  </si>
  <si>
    <t>47 &amp; 48</t>
  </si>
  <si>
    <t>49 à 90</t>
  </si>
  <si>
    <t>91 &amp; 92</t>
  </si>
  <si>
    <t>Voir BP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</si>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</sst>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#,##0;\-#,##0;;"/>
    <numFmt numFmtId="170" formatCode="&quot;(V)   &quot;"/>
    <numFmt numFmtId="171" formatCode="&quot;(IV)   &quot;#,##0;\-#,##0;;"/>
    <numFmt numFmtId="172" formatCode="&quot;(III)   &quot;#,##0;\-#,##0;;"/>
    <numFmt numFmtId="173" formatCode="&quot;(II)   &quot;#,##0;\-#,##0;;"/>
    <numFmt numFmtId="174" formatCode="&quot;(I)   &quot;#,##0;\-#,##0;;"/>
    <numFmt numFmtId="175" formatCode="&quot;(III)    &quot;#,##0;\-#,##0;;"/>
    <numFmt numFmtId="176" formatCode="&quot;(III+IV)   &quot;#,##0;\-#,##0;;"/>
    <numFmt numFmtId="177" formatCode="&quot;(I+II)   &quot;#,##0;\-#,##0;;"/>
    <numFmt numFmtId="178" formatCode="&quot;(I)    &quot;#,##0;\-#,##0;;"/>
    <numFmt numFmtId="179" formatCode="&quot;(1)   &quot;#,##0;\-#,##0;;"/>
    <numFmt numFmtId="180" formatCode="&quot;(002)(2)   &quot;#,##0;\-#,##0;;"/>
    <numFmt numFmtId="181" formatCode="&quot;(001)   &quot;#,##0;\-#,##0;;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9"/>
      <color rgb="FF0070C0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14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Protection="0"/>
    <xf numFmtId="0" fontId="3" fillId="0" borderId="0" applyBorder="0"/>
  </cellStyleXfs>
  <cellXfs count="383">
    <xf numFmtId="0" fontId="0" fillId="0" borderId="0" xfId="0"/>
    <xf numFmtId="0" fontId="1" fillId="0" borderId="0" xfId="1"/>
    <xf numFmtId="0" fontId="3" fillId="0" borderId="0" xfId="1" applyFont="1"/>
    <xf numFmtId="0" fontId="5" fillId="2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12" xfId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167" fontId="4" fillId="0" borderId="12" xfId="1" applyNumberFormat="1" applyFont="1" applyBorder="1" applyAlignment="1">
      <alignment horizontal="right" vertical="center"/>
    </xf>
    <xf numFmtId="167" fontId="5" fillId="2" borderId="12" xfId="1" applyNumberFormat="1" applyFont="1" applyFill="1" applyBorder="1" applyAlignment="1">
      <alignment horizontal="right" vertical="center"/>
    </xf>
    <xf numFmtId="49" fontId="5" fillId="2" borderId="12" xfId="1" applyNumberFormat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49" fontId="5" fillId="2" borderId="26" xfId="1" applyNumberFormat="1" applyFont="1" applyFill="1" applyBorder="1" applyAlignment="1">
      <alignment horizontal="center" vertical="center" wrapText="1"/>
    </xf>
    <xf numFmtId="167" fontId="5" fillId="0" borderId="12" xfId="1" applyNumberFormat="1" applyFont="1" applyBorder="1" applyAlignment="1">
      <alignment horizontal="righ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167" fontId="5" fillId="0" borderId="26" xfId="1" applyNumberFormat="1" applyFont="1" applyBorder="1" applyAlignment="1">
      <alignment horizontal="right" vertical="center" wrapText="1"/>
    </xf>
    <xf numFmtId="49" fontId="5" fillId="0" borderId="26" xfId="1" applyNumberFormat="1" applyFont="1" applyBorder="1" applyAlignment="1">
      <alignment horizontal="left" vertical="center" wrapText="1"/>
    </xf>
    <xf numFmtId="167" fontId="4" fillId="0" borderId="25" xfId="1" applyNumberFormat="1" applyFont="1" applyBorder="1" applyAlignment="1">
      <alignment horizontal="right" vertical="center" wrapText="1"/>
    </xf>
    <xf numFmtId="49" fontId="4" fillId="0" borderId="25" xfId="1" applyNumberFormat="1" applyFont="1" applyBorder="1" applyAlignment="1">
      <alignment horizontal="left" vertical="center" wrapText="1"/>
    </xf>
    <xf numFmtId="167" fontId="4" fillId="0" borderId="26" xfId="1" applyNumberFormat="1" applyFont="1" applyBorder="1" applyAlignment="1">
      <alignment horizontal="right" vertical="center" wrapText="1"/>
    </xf>
    <xf numFmtId="49" fontId="4" fillId="0" borderId="26" xfId="1" applyNumberFormat="1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righ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67" fontId="4" fillId="0" borderId="19" xfId="1" applyNumberFormat="1" applyFont="1" applyBorder="1" applyAlignment="1">
      <alignment horizontal="righ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167" fontId="4" fillId="0" borderId="19" xfId="1" applyNumberFormat="1" applyFont="1" applyBorder="1" applyAlignment="1">
      <alignment horizontal="right" vertical="center"/>
    </xf>
    <xf numFmtId="0" fontId="4" fillId="0" borderId="19" xfId="1" applyFont="1" applyBorder="1" applyAlignment="1">
      <alignment vertical="center" wrapText="1"/>
    </xf>
    <xf numFmtId="0" fontId="4" fillId="0" borderId="19" xfId="1" applyFont="1" applyBorder="1" applyAlignment="1">
      <alignment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167" fontId="9" fillId="0" borderId="19" xfId="1" applyNumberFormat="1" applyFont="1" applyBorder="1" applyAlignment="1">
      <alignment horizontal="right" vertical="center"/>
    </xf>
    <xf numFmtId="0" fontId="9" fillId="0" borderId="19" xfId="1" applyFont="1" applyBorder="1" applyAlignment="1">
      <alignment vertical="center" wrapText="1"/>
    </xf>
    <xf numFmtId="0" fontId="9" fillId="0" borderId="19" xfId="1" applyFont="1" applyBorder="1" applyAlignment="1">
      <alignment vertical="center"/>
    </xf>
    <xf numFmtId="167" fontId="5" fillId="0" borderId="19" xfId="1" applyNumberFormat="1" applyFont="1" applyBorder="1" applyAlignment="1">
      <alignment horizontal="right" vertical="center"/>
    </xf>
    <xf numFmtId="0" fontId="5" fillId="2" borderId="19" xfId="1" applyFont="1" applyFill="1" applyBorder="1" applyAlignment="1">
      <alignment horizontal="left" vertical="center" wrapText="1"/>
    </xf>
    <xf numFmtId="0" fontId="5" fillId="0" borderId="19" xfId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67" fontId="5" fillId="0" borderId="12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1" fillId="2" borderId="19" xfId="1" applyNumberFormat="1" applyFont="1" applyFill="1" applyBorder="1" applyAlignment="1">
      <alignment horizontal="right" vertical="center"/>
    </xf>
    <xf numFmtId="167" fontId="11" fillId="0" borderId="19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vertical="center" wrapText="1"/>
    </xf>
    <xf numFmtId="49" fontId="11" fillId="0" borderId="19" xfId="1" applyNumberFormat="1" applyFont="1" applyBorder="1" applyAlignment="1">
      <alignment vertical="center"/>
    </xf>
    <xf numFmtId="167" fontId="5" fillId="2" borderId="19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vertical="center" wrapText="1"/>
    </xf>
    <xf numFmtId="49" fontId="5" fillId="2" borderId="19" xfId="1" applyNumberFormat="1" applyFont="1" applyFill="1" applyBorder="1" applyAlignment="1">
      <alignment vertical="center"/>
    </xf>
    <xf numFmtId="167" fontId="9" fillId="2" borderId="19" xfId="1" applyNumberFormat="1" applyFont="1" applyFill="1" applyBorder="1" applyAlignment="1">
      <alignment horizontal="right" vertical="center"/>
    </xf>
    <xf numFmtId="49" fontId="9" fillId="0" borderId="19" xfId="1" applyNumberFormat="1" applyFont="1" applyBorder="1" applyAlignment="1">
      <alignment vertical="center"/>
    </xf>
    <xf numFmtId="167" fontId="9" fillId="0" borderId="25" xfId="1" applyNumberFormat="1" applyFont="1" applyBorder="1" applyAlignment="1">
      <alignment horizontal="right" vertical="center"/>
    </xf>
    <xf numFmtId="167" fontId="9" fillId="2" borderId="25" xfId="1" applyNumberFormat="1" applyFont="1" applyFill="1" applyBorder="1" applyAlignment="1">
      <alignment horizontal="right" vertical="center"/>
    </xf>
    <xf numFmtId="0" fontId="9" fillId="0" borderId="25" xfId="1" applyFont="1" applyBorder="1" applyAlignment="1">
      <alignment vertical="center" wrapText="1"/>
    </xf>
    <xf numFmtId="49" fontId="9" fillId="0" borderId="25" xfId="1" applyNumberFormat="1" applyFont="1" applyBorder="1" applyAlignment="1">
      <alignment vertical="center"/>
    </xf>
    <xf numFmtId="167" fontId="4" fillId="0" borderId="25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vertical="center" wrapText="1"/>
    </xf>
    <xf numFmtId="49" fontId="4" fillId="0" borderId="25" xfId="1" applyNumberFormat="1" applyFont="1" applyBorder="1" applyAlignment="1">
      <alignment vertical="center"/>
    </xf>
    <xf numFmtId="49" fontId="4" fillId="0" borderId="19" xfId="1" applyNumberFormat="1" applyFont="1" applyBorder="1" applyAlignment="1">
      <alignment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7" fontId="11" fillId="2" borderId="25" xfId="1" applyNumberFormat="1" applyFont="1" applyFill="1" applyBorder="1" applyAlignment="1">
      <alignment horizontal="right" vertical="center"/>
    </xf>
    <xf numFmtId="167" fontId="11" fillId="0" borderId="25" xfId="1" applyNumberFormat="1" applyFont="1" applyBorder="1" applyAlignment="1">
      <alignment horizontal="right" vertical="center"/>
    </xf>
    <xf numFmtId="0" fontId="11" fillId="0" borderId="25" xfId="1" applyFont="1" applyBorder="1" applyAlignment="1">
      <alignment vertical="center" wrapText="1"/>
    </xf>
    <xf numFmtId="49" fontId="11" fillId="0" borderId="25" xfId="1" applyNumberFormat="1" applyFont="1" applyBorder="1" applyAlignment="1">
      <alignment vertical="center"/>
    </xf>
    <xf numFmtId="0" fontId="1" fillId="0" borderId="0" xfId="1" applyBorder="1"/>
    <xf numFmtId="0" fontId="12" fillId="0" borderId="0" xfId="1" applyFont="1" applyBorder="1"/>
    <xf numFmtId="0" fontId="12" fillId="0" borderId="0" xfId="1" applyFont="1" applyBorder="1" applyAlignment="1">
      <alignment wrapText="1"/>
    </xf>
    <xf numFmtId="0" fontId="12" fillId="0" borderId="3" xfId="1" applyFont="1" applyBorder="1"/>
    <xf numFmtId="0" fontId="12" fillId="0" borderId="5" xfId="1" applyFont="1" applyBorder="1"/>
    <xf numFmtId="0" fontId="12" fillId="0" borderId="4" xfId="1" applyFont="1" applyBorder="1" applyAlignment="1">
      <alignment wrapText="1"/>
    </xf>
    <xf numFmtId="0" fontId="12" fillId="0" borderId="4" xfId="1" applyFont="1" applyBorder="1"/>
    <xf numFmtId="0" fontId="12" fillId="0" borderId="6" xfId="1" applyFont="1" applyBorder="1"/>
    <xf numFmtId="0" fontId="12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3" borderId="21" xfId="1" applyFont="1" applyFill="1" applyBorder="1" applyAlignment="1">
      <alignment vertical="center"/>
    </xf>
    <xf numFmtId="0" fontId="2" fillId="3" borderId="22" xfId="1" applyFont="1" applyFill="1" applyBorder="1" applyAlignment="1">
      <alignment vertical="center"/>
    </xf>
    <xf numFmtId="0" fontId="2" fillId="3" borderId="12" xfId="1" applyFont="1" applyFill="1" applyBorder="1" applyAlignment="1">
      <alignment horizontal="center" vertical="center"/>
    </xf>
    <xf numFmtId="167" fontId="4" fillId="2" borderId="19" xfId="1" applyNumberFormat="1" applyFont="1" applyFill="1" applyBorder="1" applyAlignment="1">
      <alignment horizontal="right" vertical="center"/>
    </xf>
    <xf numFmtId="167" fontId="4" fillId="2" borderId="25" xfId="1" applyNumberFormat="1" applyFont="1" applyFill="1" applyBorder="1" applyAlignment="1">
      <alignment horizontal="right" vertical="center"/>
    </xf>
    <xf numFmtId="167" fontId="5" fillId="0" borderId="20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vertical="center" wrapText="1"/>
    </xf>
    <xf numFmtId="167" fontId="4" fillId="2" borderId="12" xfId="1" applyNumberFormat="1" applyFont="1" applyFill="1" applyBorder="1" applyAlignment="1">
      <alignment horizontal="right" vertical="center"/>
    </xf>
    <xf numFmtId="49" fontId="5" fillId="0" borderId="12" xfId="1" applyNumberFormat="1" applyFont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167" fontId="11" fillId="2" borderId="12" xfId="1" applyNumberFormat="1" applyFont="1" applyFill="1" applyBorder="1" applyAlignment="1">
      <alignment horizontal="right" vertical="center"/>
    </xf>
    <xf numFmtId="49" fontId="11" fillId="0" borderId="12" xfId="1" applyNumberFormat="1" applyFont="1" applyBorder="1" applyAlignment="1">
      <alignment vertical="center" wrapText="1"/>
    </xf>
    <xf numFmtId="167" fontId="11" fillId="0" borderId="12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vertical="center" wrapText="1"/>
    </xf>
    <xf numFmtId="49" fontId="4" fillId="0" borderId="25" xfId="1" applyNumberFormat="1" applyFont="1" applyBorder="1" applyAlignment="1">
      <alignment vertical="center" wrapText="1"/>
    </xf>
    <xf numFmtId="167" fontId="4" fillId="0" borderId="26" xfId="1" applyNumberFormat="1" applyFont="1" applyBorder="1" applyAlignment="1">
      <alignment horizontal="right" vertical="center"/>
    </xf>
    <xf numFmtId="49" fontId="4" fillId="0" borderId="26" xfId="1" applyNumberFormat="1" applyFont="1" applyBorder="1" applyAlignment="1">
      <alignment vertical="center" wrapText="1"/>
    </xf>
    <xf numFmtId="167" fontId="4" fillId="2" borderId="26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4" fillId="0" borderId="19" xfId="1" applyNumberFormat="1" applyFont="1" applyBorder="1" applyAlignment="1">
      <alignment horizontal="left" vertical="center"/>
    </xf>
    <xf numFmtId="49" fontId="4" fillId="0" borderId="25" xfId="1" applyNumberFormat="1" applyFont="1" applyBorder="1" applyAlignment="1">
      <alignment horizontal="left" vertical="center"/>
    </xf>
    <xf numFmtId="49" fontId="5" fillId="2" borderId="19" xfId="1" applyNumberFormat="1" applyFont="1" applyFill="1" applyBorder="1" applyAlignment="1">
      <alignment horizontal="center" vertical="center"/>
    </xf>
    <xf numFmtId="49" fontId="5" fillId="2" borderId="26" xfId="1" applyNumberFormat="1" applyFont="1" applyFill="1" applyBorder="1" applyAlignment="1">
      <alignment horizontal="center" vertical="center"/>
    </xf>
    <xf numFmtId="171" fontId="5" fillId="0" borderId="12" xfId="1" applyNumberFormat="1" applyFont="1" applyBorder="1" applyAlignment="1">
      <alignment horizontal="right" vertical="center"/>
    </xf>
    <xf numFmtId="173" fontId="5" fillId="0" borderId="12" xfId="1" applyNumberFormat="1" applyFont="1" applyBorder="1" applyAlignment="1">
      <alignment horizontal="right" vertical="center"/>
    </xf>
    <xf numFmtId="172" fontId="5" fillId="0" borderId="12" xfId="1" applyNumberFormat="1" applyFont="1" applyBorder="1" applyAlignment="1">
      <alignment horizontal="right" vertical="center"/>
    </xf>
    <xf numFmtId="174" fontId="5" fillId="0" borderId="12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6" fillId="0" borderId="0" xfId="1" applyFont="1" applyBorder="1" applyAlignment="1">
      <alignment vertical="center" wrapText="1"/>
    </xf>
    <xf numFmtId="179" fontId="4" fillId="0" borderId="1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horizontal="right" vertical="center"/>
    </xf>
    <xf numFmtId="181" fontId="4" fillId="0" borderId="12" xfId="1" applyNumberFormat="1" applyFont="1" applyBorder="1" applyAlignment="1">
      <alignment horizontal="right" vertical="center"/>
    </xf>
    <xf numFmtId="0" fontId="3" fillId="0" borderId="0" xfId="5" applyAlignment="1">
      <alignment vertical="center"/>
    </xf>
    <xf numFmtId="0" fontId="3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164" fontId="3" fillId="0" borderId="0" xfId="6" applyNumberFormat="1" applyBorder="1" applyAlignment="1">
      <alignment horizontal="center"/>
    </xf>
    <xf numFmtId="164" fontId="3" fillId="0" borderId="0" xfId="6" applyNumberFormat="1" applyBorder="1"/>
    <xf numFmtId="164" fontId="8" fillId="0" borderId="0" xfId="6" applyNumberFormat="1" applyFont="1"/>
    <xf numFmtId="164" fontId="3" fillId="2" borderId="0" xfId="6" applyNumberFormat="1" applyFill="1" applyBorder="1"/>
    <xf numFmtId="0" fontId="18" fillId="0" borderId="0" xfId="5" applyFont="1" applyAlignment="1">
      <alignment vertical="center"/>
    </xf>
    <xf numFmtId="164" fontId="8" fillId="0" borderId="0" xfId="6" applyNumberFormat="1" applyFont="1" applyBorder="1" applyAlignment="1">
      <alignment vertical="center"/>
    </xf>
    <xf numFmtId="0" fontId="19" fillId="0" borderId="0" xfId="5" applyFont="1" applyAlignment="1">
      <alignment vertical="center"/>
    </xf>
    <xf numFmtId="164" fontId="3" fillId="0" borderId="9" xfId="6" applyNumberFormat="1" applyBorder="1" applyAlignment="1">
      <alignment horizontal="center"/>
    </xf>
    <xf numFmtId="164" fontId="3" fillId="0" borderId="2" xfId="6" applyNumberFormat="1" applyBorder="1"/>
    <xf numFmtId="164" fontId="2" fillId="0" borderId="2" xfId="6" applyNumberFormat="1" applyFont="1" applyBorder="1"/>
    <xf numFmtId="164" fontId="3" fillId="0" borderId="10" xfId="6" applyNumberFormat="1" applyBorder="1" applyAlignment="1">
      <alignment horizontal="center"/>
    </xf>
    <xf numFmtId="164" fontId="3" fillId="0" borderId="3" xfId="6" applyNumberFormat="1" applyBorder="1"/>
    <xf numFmtId="164" fontId="3" fillId="0" borderId="24" xfId="6" applyNumberFormat="1" applyBorder="1" applyAlignment="1">
      <alignment horizontal="center"/>
    </xf>
    <xf numFmtId="164" fontId="2" fillId="0" borderId="0" xfId="6" applyNumberFormat="1" applyFont="1" applyBorder="1"/>
    <xf numFmtId="164" fontId="3" fillId="0" borderId="25" xfId="6" applyNumberFormat="1" applyBorder="1" applyAlignment="1">
      <alignment horizontal="center"/>
    </xf>
    <xf numFmtId="164" fontId="3" fillId="0" borderId="5" xfId="6" applyNumberFormat="1" applyBorder="1"/>
    <xf numFmtId="164" fontId="3" fillId="0" borderId="5" xfId="6" applyNumberFormat="1" applyFont="1" applyBorder="1"/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164" fontId="3" fillId="0" borderId="42" xfId="6" applyNumberFormat="1" applyBorder="1" applyAlignment="1">
      <alignment horizontal="center"/>
    </xf>
    <xf numFmtId="164" fontId="3" fillId="0" borderId="15" xfId="6" applyNumberFormat="1" applyBorder="1"/>
    <xf numFmtId="164" fontId="2" fillId="0" borderId="15" xfId="6" applyNumberFormat="1" applyFont="1" applyBorder="1"/>
    <xf numFmtId="164" fontId="3" fillId="0" borderId="26" xfId="6" applyNumberFormat="1" applyBorder="1" applyAlignment="1">
      <alignment horizontal="center"/>
    </xf>
    <xf numFmtId="164" fontId="2" fillId="2" borderId="13" xfId="6" applyNumberFormat="1" applyFont="1" applyFill="1" applyBorder="1" applyAlignment="1">
      <alignment horizontal="center"/>
    </xf>
    <xf numFmtId="164" fontId="2" fillId="2" borderId="19" xfId="6" applyNumberFormat="1" applyFont="1" applyFill="1" applyBorder="1" applyAlignment="1">
      <alignment horizontal="center"/>
    </xf>
    <xf numFmtId="0" fontId="22" fillId="0" borderId="0" xfId="5" applyFont="1" applyAlignment="1">
      <alignment vertical="center"/>
    </xf>
    <xf numFmtId="0" fontId="2" fillId="2" borderId="45" xfId="6" applyNumberFormat="1" applyFont="1" applyFill="1" applyBorder="1" applyAlignment="1">
      <alignment horizontal="center" vertical="center"/>
    </xf>
    <xf numFmtId="164" fontId="2" fillId="2" borderId="16" xfId="6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8" fillId="0" borderId="0" xfId="1" applyFont="1"/>
    <xf numFmtId="0" fontId="8" fillId="0" borderId="0" xfId="1" applyFont="1" applyBorder="1" applyAlignment="1">
      <alignment wrapText="1"/>
    </xf>
    <xf numFmtId="0" fontId="8" fillId="0" borderId="0" xfId="1" applyFont="1" applyBorder="1"/>
    <xf numFmtId="0" fontId="12" fillId="0" borderId="0" xfId="1" applyFont="1"/>
    <xf numFmtId="0" fontId="12" fillId="0" borderId="0" xfId="1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3" fillId="0" borderId="0" xfId="1" applyFont="1" applyAlignment="1">
      <alignment vertical="top" wrapText="1"/>
    </xf>
    <xf numFmtId="164" fontId="4" fillId="0" borderId="27" xfId="6" applyNumberFormat="1" applyFont="1" applyBorder="1"/>
    <xf numFmtId="164" fontId="4" fillId="0" borderId="19" xfId="6" applyNumberFormat="1" applyFont="1" applyBorder="1" applyAlignment="1">
      <alignment horizontal="center"/>
    </xf>
    <xf numFmtId="164" fontId="4" fillId="0" borderId="23" xfId="6" applyNumberFormat="1" applyFont="1" applyBorder="1"/>
    <xf numFmtId="0" fontId="4" fillId="0" borderId="19" xfId="6" applyNumberFormat="1" applyFont="1" applyBorder="1" applyAlignment="1">
      <alignment horizontal="center"/>
    </xf>
    <xf numFmtId="164" fontId="4" fillId="0" borderId="25" xfId="6" applyNumberFormat="1" applyFont="1" applyBorder="1" applyAlignment="1">
      <alignment vertical="top" wrapText="1" shrinkToFit="1"/>
    </xf>
    <xf numFmtId="0" fontId="4" fillId="0" borderId="25" xfId="6" applyNumberFormat="1" applyFont="1" applyBorder="1" applyAlignment="1">
      <alignment horizontal="center"/>
    </xf>
    <xf numFmtId="164" fontId="4" fillId="0" borderId="0" xfId="6" applyNumberFormat="1" applyFont="1" applyBorder="1"/>
    <xf numFmtId="164" fontId="4" fillId="0" borderId="25" xfId="6" applyNumberFormat="1" applyFont="1" applyBorder="1" applyAlignment="1">
      <alignment vertical="center" wrapText="1" shrinkToFit="1"/>
    </xf>
    <xf numFmtId="0" fontId="4" fillId="0" borderId="25" xfId="6" applyNumberFormat="1" applyFont="1" applyBorder="1" applyAlignment="1">
      <alignment horizontal="center" vertical="center"/>
    </xf>
    <xf numFmtId="164" fontId="5" fillId="0" borderId="0" xfId="6" applyNumberFormat="1" applyFont="1" applyBorder="1"/>
    <xf numFmtId="49" fontId="4" fillId="0" borderId="25" xfId="6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23" fillId="0" borderId="0" xfId="6" applyNumberFormat="1" applyFont="1" applyBorder="1"/>
    <xf numFmtId="16" fontId="4" fillId="0" borderId="25" xfId="6" applyNumberFormat="1" applyFont="1" applyBorder="1" applyAlignment="1">
      <alignment horizontal="center"/>
    </xf>
    <xf numFmtId="164" fontId="4" fillId="0" borderId="29" xfId="6" applyNumberFormat="1" applyFont="1" applyBorder="1"/>
    <xf numFmtId="164" fontId="23" fillId="0" borderId="29" xfId="6" applyNumberFormat="1" applyFont="1" applyBorder="1"/>
    <xf numFmtId="0" fontId="1" fillId="4" borderId="0" xfId="1" applyFill="1"/>
    <xf numFmtId="164" fontId="4" fillId="0" borderId="20" xfId="6" applyNumberFormat="1" applyFont="1" applyBorder="1"/>
    <xf numFmtId="164" fontId="4" fillId="0" borderId="12" xfId="6" applyNumberFormat="1" applyFont="1" applyBorder="1" applyAlignment="1">
      <alignment horizontal="center"/>
    </xf>
    <xf numFmtId="164" fontId="4" fillId="0" borderId="21" xfId="6" applyNumberFormat="1" applyFont="1" applyBorder="1"/>
    <xf numFmtId="0" fontId="3" fillId="0" borderId="0" xfId="6" applyAlignment="1">
      <alignment vertical="center"/>
    </xf>
    <xf numFmtId="0" fontId="9" fillId="0" borderId="0" xfId="1" applyFont="1" applyAlignment="1">
      <alignment horizontal="right"/>
    </xf>
    <xf numFmtId="0" fontId="4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164" fontId="3" fillId="0" borderId="0" xfId="6" applyNumberFormat="1" applyFont="1" applyAlignment="1">
      <alignment vertical="center"/>
    </xf>
    <xf numFmtId="0" fontId="3" fillId="0" borderId="0" xfId="6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3" fillId="0" borderId="0" xfId="6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21" fillId="2" borderId="32" xfId="6" applyFont="1" applyFill="1" applyBorder="1" applyAlignment="1">
      <alignment horizontal="center" vertical="center"/>
    </xf>
    <xf numFmtId="0" fontId="21" fillId="2" borderId="15" xfId="6" applyFont="1" applyFill="1" applyBorder="1" applyAlignment="1">
      <alignment horizontal="center" vertical="center"/>
    </xf>
    <xf numFmtId="0" fontId="21" fillId="2" borderId="31" xfId="6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1" fillId="2" borderId="22" xfId="6" applyFont="1" applyFill="1" applyBorder="1" applyAlignment="1">
      <alignment horizontal="center" vertical="center"/>
    </xf>
    <xf numFmtId="0" fontId="21" fillId="2" borderId="21" xfId="6" applyFont="1" applyFill="1" applyBorder="1" applyAlignment="1">
      <alignment horizontal="center" vertical="center"/>
    </xf>
    <xf numFmtId="0" fontId="21" fillId="2" borderId="20" xfId="6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2" fillId="0" borderId="0" xfId="6" applyFont="1" applyAlignment="1" applyProtection="1">
      <alignment horizontal="center" vertical="center"/>
      <protection locked="0"/>
    </xf>
    <xf numFmtId="164" fontId="5" fillId="2" borderId="52" xfId="6" applyNumberFormat="1" applyFont="1" applyFill="1" applyBorder="1" applyAlignment="1">
      <alignment horizontal="center"/>
    </xf>
    <xf numFmtId="164" fontId="5" fillId="2" borderId="51" xfId="6" applyNumberFormat="1" applyFont="1" applyFill="1" applyBorder="1" applyAlignment="1">
      <alignment horizontal="center"/>
    </xf>
    <xf numFmtId="164" fontId="5" fillId="2" borderId="50" xfId="6" applyNumberFormat="1" applyFont="1" applyFill="1" applyBorder="1" applyAlignment="1">
      <alignment horizontal="center"/>
    </xf>
    <xf numFmtId="0" fontId="12" fillId="0" borderId="15" xfId="1" applyFont="1" applyBorder="1" applyAlignment="1">
      <alignment horizontal="left" vertical="top" wrapText="1"/>
    </xf>
    <xf numFmtId="164" fontId="2" fillId="2" borderId="41" xfId="6" applyNumberFormat="1" applyFont="1" applyFill="1" applyBorder="1" applyAlignment="1">
      <alignment horizontal="center"/>
    </xf>
    <xf numFmtId="164" fontId="2" fillId="2" borderId="43" xfId="6" applyNumberFormat="1" applyFont="1" applyFill="1" applyBorder="1" applyAlignment="1">
      <alignment horizontal="center"/>
    </xf>
    <xf numFmtId="164" fontId="2" fillId="2" borderId="44" xfId="6" applyNumberFormat="1" applyFont="1" applyFill="1" applyBorder="1" applyAlignment="1">
      <alignment horizontal="center"/>
    </xf>
    <xf numFmtId="164" fontId="6" fillId="2" borderId="18" xfId="6" applyNumberFormat="1" applyFont="1" applyFill="1" applyBorder="1" applyAlignment="1">
      <alignment horizontal="center" vertical="center"/>
    </xf>
    <xf numFmtId="164" fontId="6" fillId="2" borderId="17" xfId="6" applyNumberFormat="1" applyFont="1" applyFill="1" applyBorder="1" applyAlignment="1">
      <alignment horizontal="center" vertical="center"/>
    </xf>
    <xf numFmtId="164" fontId="6" fillId="2" borderId="49" xfId="6" applyNumberFormat="1" applyFont="1" applyFill="1" applyBorder="1" applyAlignment="1">
      <alignment horizontal="center" vertical="center"/>
    </xf>
    <xf numFmtId="164" fontId="2" fillId="2" borderId="48" xfId="6" applyNumberFormat="1" applyFont="1" applyFill="1" applyBorder="1" applyAlignment="1">
      <alignment horizontal="center" vertical="center"/>
    </xf>
    <xf numFmtId="164" fontId="2" fillId="2" borderId="47" xfId="6" applyNumberFormat="1" applyFont="1" applyFill="1" applyBorder="1" applyAlignment="1">
      <alignment horizontal="center" vertical="center"/>
    </xf>
    <xf numFmtId="164" fontId="2" fillId="2" borderId="46" xfId="6" applyNumberFormat="1" applyFont="1" applyFill="1" applyBorder="1" applyAlignment="1">
      <alignment horizontal="center" vertical="center"/>
    </xf>
    <xf numFmtId="164" fontId="2" fillId="2" borderId="38" xfId="6" applyNumberFormat="1" applyFont="1" applyFill="1" applyBorder="1" applyAlignment="1">
      <alignment horizontal="center" wrapText="1"/>
    </xf>
    <xf numFmtId="164" fontId="2" fillId="2" borderId="11" xfId="6" applyNumberFormat="1" applyFont="1" applyFill="1" applyBorder="1" applyAlignment="1">
      <alignment horizontal="center" wrapText="1"/>
    </xf>
    <xf numFmtId="164" fontId="2" fillId="2" borderId="22" xfId="6" applyNumberFormat="1" applyFont="1" applyFill="1" applyBorder="1" applyAlignment="1">
      <alignment horizontal="center"/>
    </xf>
    <xf numFmtId="164" fontId="2" fillId="2" borderId="21" xfId="6" applyNumberFormat="1" applyFont="1" applyFill="1" applyBorder="1" applyAlignment="1">
      <alignment horizontal="center"/>
    </xf>
    <xf numFmtId="164" fontId="2" fillId="2" borderId="20" xfId="6" applyNumberFormat="1" applyFont="1" applyFill="1" applyBorder="1" applyAlignment="1">
      <alignment horizontal="center"/>
    </xf>
    <xf numFmtId="164" fontId="2" fillId="2" borderId="37" xfId="6" applyNumberFormat="1" applyFont="1" applyFill="1" applyBorder="1" applyAlignment="1">
      <alignment horizontal="center"/>
    </xf>
    <xf numFmtId="164" fontId="3" fillId="0" borderId="34" xfId="6" applyNumberFormat="1" applyFont="1" applyBorder="1" applyAlignment="1">
      <alignment horizontal="center"/>
    </xf>
    <xf numFmtId="164" fontId="3" fillId="0" borderId="36" xfId="6" applyNumberFormat="1" applyFont="1" applyBorder="1" applyAlignment="1">
      <alignment horizontal="center"/>
    </xf>
    <xf numFmtId="164" fontId="3" fillId="0" borderId="35" xfId="6" applyNumberFormat="1" applyFont="1" applyBorder="1" applyAlignment="1">
      <alignment horizontal="center"/>
    </xf>
    <xf numFmtId="164" fontId="3" fillId="0" borderId="33" xfId="6" applyNumberFormat="1" applyFont="1" applyBorder="1" applyAlignment="1">
      <alignment horizontal="center"/>
    </xf>
    <xf numFmtId="164" fontId="2" fillId="2" borderId="40" xfId="6" applyNumberFormat="1" applyFont="1" applyFill="1" applyBorder="1" applyAlignment="1">
      <alignment horizontal="center"/>
    </xf>
    <xf numFmtId="164" fontId="2" fillId="2" borderId="39" xfId="6" applyNumberFormat="1" applyFont="1" applyFill="1" applyBorder="1" applyAlignment="1">
      <alignment horizontal="center"/>
    </xf>
    <xf numFmtId="0" fontId="16" fillId="0" borderId="15" xfId="1" applyFont="1" applyBorder="1" applyAlignment="1">
      <alignment vertical="center" wrapText="1"/>
    </xf>
    <xf numFmtId="49" fontId="5" fillId="2" borderId="12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5" fillId="2" borderId="19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167" fontId="5" fillId="2" borderId="19" xfId="1" applyNumberFormat="1" applyFont="1" applyFill="1" applyBorder="1" applyAlignment="1">
      <alignment horizontal="center" vertical="center"/>
    </xf>
    <xf numFmtId="167" fontId="2" fillId="2" borderId="19" xfId="1" applyNumberFormat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167" fontId="5" fillId="2" borderId="26" xfId="1" applyNumberFormat="1" applyFont="1" applyFill="1" applyBorder="1" applyAlignment="1">
      <alignment horizontal="center" vertical="center"/>
    </xf>
    <xf numFmtId="167" fontId="2" fillId="2" borderId="26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6" fillId="0" borderId="0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4" fillId="0" borderId="25" xfId="1" applyFont="1" applyBorder="1" applyAlignment="1">
      <alignment vertical="center"/>
    </xf>
    <xf numFmtId="0" fontId="1" fillId="0" borderId="25" xfId="1" applyBorder="1" applyAlignment="1">
      <alignment vertical="center"/>
    </xf>
    <xf numFmtId="167" fontId="4" fillId="0" borderId="25" xfId="1" applyNumberFormat="1" applyFont="1" applyBorder="1" applyAlignment="1">
      <alignment horizontal="right" vertical="center"/>
    </xf>
    <xf numFmtId="167" fontId="1" fillId="0" borderId="25" xfId="1" applyNumberFormat="1" applyBorder="1" applyAlignment="1">
      <alignment horizontal="right" vertical="center"/>
    </xf>
    <xf numFmtId="173" fontId="5" fillId="0" borderId="19" xfId="1" applyNumberFormat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167" fontId="4" fillId="0" borderId="19" xfId="1" applyNumberFormat="1" applyFont="1" applyBorder="1" applyAlignment="1">
      <alignment horizontal="right" vertical="center"/>
    </xf>
    <xf numFmtId="167" fontId="1" fillId="0" borderId="19" xfId="1" applyNumberFormat="1" applyBorder="1" applyAlignment="1">
      <alignment horizontal="right" vertical="center"/>
    </xf>
    <xf numFmtId="175" fontId="5" fillId="0" borderId="19" xfId="1" applyNumberFormat="1" applyFont="1" applyBorder="1" applyAlignment="1">
      <alignment horizontal="right" vertical="center"/>
    </xf>
    <xf numFmtId="167" fontId="2" fillId="0" borderId="19" xfId="1" applyNumberFormat="1" applyFont="1" applyBorder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1" fontId="5" fillId="0" borderId="19" xfId="1" applyNumberFormat="1" applyFont="1" applyBorder="1" applyAlignment="1">
      <alignment horizontal="right" vertical="center"/>
    </xf>
    <xf numFmtId="167" fontId="5" fillId="0" borderId="12" xfId="1" applyNumberFormat="1" applyFont="1" applyBorder="1" applyAlignment="1">
      <alignment horizontal="right" vertical="center"/>
    </xf>
    <xf numFmtId="167" fontId="2" fillId="0" borderId="12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vertical="center"/>
    </xf>
    <xf numFmtId="49" fontId="5" fillId="0" borderId="15" xfId="1" applyNumberFormat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167" fontId="5" fillId="0" borderId="19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49" fontId="5" fillId="2" borderId="32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49" fontId="5" fillId="0" borderId="22" xfId="1" applyNumberFormat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167" fontId="5" fillId="0" borderId="22" xfId="1" applyNumberFormat="1" applyFont="1" applyBorder="1" applyAlignment="1">
      <alignment horizontal="left" vertical="center"/>
    </xf>
    <xf numFmtId="49" fontId="5" fillId="0" borderId="28" xfId="1" applyNumberFormat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168" fontId="5" fillId="0" borderId="23" xfId="1" applyNumberFormat="1" applyFont="1" applyBorder="1" applyAlignment="1">
      <alignment horizontal="right" vertical="center"/>
    </xf>
    <xf numFmtId="0" fontId="2" fillId="0" borderId="27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11" fillId="2" borderId="12" xfId="1" applyNumberFormat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167" fontId="11" fillId="0" borderId="12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167" fontId="5" fillId="2" borderId="12" xfId="1" applyNumberFormat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right" vertical="center"/>
    </xf>
    <xf numFmtId="170" fontId="5" fillId="0" borderId="12" xfId="1" applyNumberFormat="1" applyFont="1" applyBorder="1" applyAlignment="1">
      <alignment horizontal="right" vertical="center"/>
    </xf>
    <xf numFmtId="169" fontId="5" fillId="0" borderId="12" xfId="1" applyNumberFormat="1" applyFont="1" applyBorder="1" applyAlignment="1">
      <alignment horizontal="right" vertical="center"/>
    </xf>
    <xf numFmtId="49" fontId="9" fillId="2" borderId="19" xfId="1" applyNumberFormat="1" applyFont="1" applyFill="1" applyBorder="1" applyAlignment="1">
      <alignment vertical="center"/>
    </xf>
    <xf numFmtId="0" fontId="15" fillId="2" borderId="19" xfId="1" applyFont="1" applyFill="1" applyBorder="1" applyAlignment="1">
      <alignment vertical="center"/>
    </xf>
    <xf numFmtId="167" fontId="9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172" fontId="11" fillId="0" borderId="12" xfId="1" applyNumberFormat="1" applyFont="1" applyBorder="1" applyAlignment="1">
      <alignment horizontal="right" vertical="center"/>
    </xf>
    <xf numFmtId="171" fontId="11" fillId="0" borderId="12" xfId="1" applyNumberFormat="1" applyFont="1" applyBorder="1" applyAlignment="1">
      <alignment horizontal="right" vertical="center"/>
    </xf>
    <xf numFmtId="49" fontId="9" fillId="2" borderId="26" xfId="1" applyNumberFormat="1" applyFont="1" applyFill="1" applyBorder="1" applyAlignment="1">
      <alignment vertical="center"/>
    </xf>
    <xf numFmtId="0" fontId="15" fillId="2" borderId="26" xfId="1" applyFont="1" applyFill="1" applyBorder="1" applyAlignment="1">
      <alignment vertical="center"/>
    </xf>
    <xf numFmtId="167" fontId="9" fillId="0" borderId="26" xfId="1" applyNumberFormat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49" fontId="4" fillId="2" borderId="19" xfId="1" applyNumberFormat="1" applyFont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0" borderId="19" xfId="1" applyBorder="1" applyAlignment="1">
      <alignment horizontal="right" vertical="center"/>
    </xf>
    <xf numFmtId="174" fontId="5" fillId="0" borderId="12" xfId="1" applyNumberFormat="1" applyFont="1" applyBorder="1" applyAlignment="1">
      <alignment horizontal="right" vertical="center"/>
    </xf>
    <xf numFmtId="173" fontId="5" fillId="0" borderId="12" xfId="1" applyNumberFormat="1" applyFont="1" applyBorder="1" applyAlignment="1">
      <alignment horizontal="right" vertical="center"/>
    </xf>
    <xf numFmtId="49" fontId="4" fillId="2" borderId="25" xfId="1" applyNumberFormat="1" applyFont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0" fontId="1" fillId="0" borderId="25" xfId="1" applyBorder="1" applyAlignment="1">
      <alignment horizontal="right" vertical="center"/>
    </xf>
    <xf numFmtId="49" fontId="5" fillId="2" borderId="25" xfId="1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167" fontId="5" fillId="0" borderId="25" xfId="1" applyNumberFormat="1" applyFont="1" applyBorder="1" applyAlignment="1">
      <alignment horizontal="right" vertical="center"/>
    </xf>
    <xf numFmtId="0" fontId="2" fillId="0" borderId="25" xfId="1" applyFont="1" applyBorder="1" applyAlignment="1">
      <alignment horizontal="right" vertical="center"/>
    </xf>
    <xf numFmtId="49" fontId="5" fillId="2" borderId="26" xfId="1" applyNumberFormat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167" fontId="5" fillId="0" borderId="26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horizontal="right" vertical="center"/>
    </xf>
    <xf numFmtId="172" fontId="5" fillId="0" borderId="12" xfId="1" applyNumberFormat="1" applyFont="1" applyBorder="1" applyAlignment="1">
      <alignment horizontal="right" vertical="center"/>
    </xf>
    <xf numFmtId="171" fontId="5" fillId="0" borderId="12" xfId="1" applyNumberFormat="1" applyFont="1" applyBorder="1" applyAlignment="1">
      <alignment horizontal="right" vertical="center"/>
    </xf>
    <xf numFmtId="49" fontId="9" fillId="2" borderId="12" xfId="1" applyNumberFormat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167" fontId="9" fillId="0" borderId="12" xfId="1" applyNumberFormat="1" applyFont="1" applyBorder="1" applyAlignment="1">
      <alignment horizontal="right" vertical="center"/>
    </xf>
    <xf numFmtId="0" fontId="15" fillId="0" borderId="12" xfId="1" applyFont="1" applyBorder="1" applyAlignment="1">
      <alignment horizontal="right" vertical="center"/>
    </xf>
    <xf numFmtId="0" fontId="12" fillId="0" borderId="0" xfId="1" quotePrefix="1" applyFont="1" applyBorder="1" applyAlignment="1">
      <alignment wrapText="1"/>
    </xf>
    <xf numFmtId="0" fontId="12" fillId="0" borderId="4" xfId="1" quotePrefix="1" applyFont="1" applyBorder="1" applyAlignment="1">
      <alignment wrapText="1"/>
    </xf>
    <xf numFmtId="0" fontId="2" fillId="3" borderId="22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12" fillId="0" borderId="5" xfId="1" applyFont="1" applyBorder="1" applyAlignment="1">
      <alignment wrapText="1"/>
    </xf>
    <xf numFmtId="0" fontId="12" fillId="0" borderId="0" xfId="1" applyFont="1" applyBorder="1" applyAlignment="1"/>
    <xf numFmtId="0" fontId="14" fillId="0" borderId="8" xfId="1" applyFont="1" applyBorder="1" applyAlignment="1">
      <alignment horizontal="left" wrapText="1"/>
    </xf>
    <xf numFmtId="0" fontId="14" fillId="0" borderId="7" xfId="1" applyFont="1" applyBorder="1" applyAlignment="1">
      <alignment horizontal="left" wrapText="1"/>
    </xf>
    <xf numFmtId="0" fontId="12" fillId="0" borderId="0" xfId="1" applyFont="1" applyBorder="1" applyAlignment="1">
      <alignment wrapText="1"/>
    </xf>
    <xf numFmtId="0" fontId="12" fillId="0" borderId="4" xfId="1" applyFont="1" applyBorder="1" applyAlignment="1">
      <alignment wrapText="1"/>
    </xf>
    <xf numFmtId="0" fontId="13" fillId="0" borderId="0" xfId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32" xfId="1" applyFont="1" applyFill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5" fillId="0" borderId="23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2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5" fillId="2" borderId="28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horizontal="left" vertical="center" wrapText="1"/>
    </xf>
    <xf numFmtId="0" fontId="5" fillId="2" borderId="31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49" fontId="5" fillId="2" borderId="32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49" fontId="5" fillId="2" borderId="3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49" fontId="5" fillId="2" borderId="28" xfId="1" applyNumberFormat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6" fillId="0" borderId="0" xfId="1" applyFont="1" applyBorder="1" applyAlignment="1">
      <alignment wrapText="1"/>
    </xf>
    <xf numFmtId="0" fontId="26" fillId="0" borderId="4" xfId="1" applyFont="1" applyBorder="1" applyAlignment="1">
      <alignment wrapText="1"/>
    </xf>
    <xf numFmtId="0" fontId="12" fillId="0" borderId="25" xfId="1" applyFont="1" applyBorder="1" applyAlignment="1">
      <alignment horizontal="center" vertical="top" wrapText="1"/>
    </xf>
  </cellXfs>
  <cellStyles count="7">
    <cellStyle name="cadre" xfId="2"/>
    <cellStyle name="Euro" xfId="3"/>
    <cellStyle name="Milliers 2" xfId="4"/>
    <cellStyle name="Normal" xfId="0" builtinId="0"/>
    <cellStyle name="Normal 2" xfId="1"/>
    <cellStyle name="Normal_ANNEXES9" xfId="5"/>
    <cellStyle name="Normal_budgetM71F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409575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4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1171575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1495425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5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09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1076325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1381125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7"/>
  <sheetViews>
    <sheetView showGridLines="0" tabSelected="1" zoomScaleNormal="100" workbookViewId="0">
      <selection activeCell="A14" sqref="A14:G14"/>
    </sheetView>
  </sheetViews>
  <sheetFormatPr baseColWidth="10" defaultRowHeight="12.75" x14ac:dyDescent="0.25"/>
  <cols>
    <col min="1" max="1" width="11.42578125" style="177"/>
    <col min="2" max="2" width="16.28515625" style="177" customWidth="1"/>
    <col min="3" max="3" width="22.140625" style="177" customWidth="1"/>
    <col min="4" max="4" width="8" style="177" customWidth="1"/>
    <col min="5" max="5" width="11.42578125" style="177"/>
    <col min="6" max="6" width="10" style="177" customWidth="1"/>
    <col min="7" max="7" width="14.28515625" style="177" customWidth="1"/>
    <col min="8" max="16384" width="11.42578125" style="177"/>
  </cols>
  <sheetData>
    <row r="2" spans="1:7" ht="20.25" customHeight="1" x14ac:dyDescent="0.25">
      <c r="A2" s="195" t="s">
        <v>713</v>
      </c>
      <c r="B2" s="195"/>
      <c r="C2" s="195"/>
      <c r="D2" s="195"/>
      <c r="E2" s="195"/>
      <c r="F2" s="195"/>
      <c r="G2" s="195"/>
    </row>
    <row r="3" spans="1:7" ht="20.25" customHeight="1" x14ac:dyDescent="0.25">
      <c r="A3" s="184"/>
      <c r="B3" s="184"/>
      <c r="C3" s="184"/>
      <c r="D3" s="184"/>
      <c r="E3" s="184"/>
      <c r="F3" s="184"/>
      <c r="G3" s="184"/>
    </row>
    <row r="5" spans="1:7" ht="21.75" customHeight="1" x14ac:dyDescent="0.25">
      <c r="A5" s="196" t="s">
        <v>714</v>
      </c>
      <c r="B5" s="197"/>
      <c r="C5" s="197"/>
      <c r="D5" s="197"/>
      <c r="E5" s="197"/>
      <c r="F5" s="197"/>
      <c r="G5" s="198"/>
    </row>
    <row r="9" spans="1:7" ht="14.25" customHeight="1" x14ac:dyDescent="0.25">
      <c r="A9" s="199" t="s">
        <v>715</v>
      </c>
      <c r="B9" s="199"/>
      <c r="C9" s="199"/>
      <c r="D9" s="199"/>
      <c r="E9" s="199"/>
      <c r="F9" s="199"/>
      <c r="G9" s="199"/>
    </row>
    <row r="10" spans="1:7" ht="14.25" customHeight="1" x14ac:dyDescent="0.25">
      <c r="A10" s="183"/>
      <c r="B10" s="183"/>
      <c r="C10" s="185" t="s">
        <v>716</v>
      </c>
      <c r="D10" s="183"/>
      <c r="E10" s="183"/>
      <c r="F10" s="183"/>
      <c r="G10" s="183"/>
    </row>
    <row r="11" spans="1:7" ht="14.25" customHeight="1" x14ac:dyDescent="0.25">
      <c r="A11" s="183"/>
      <c r="B11" s="183"/>
      <c r="C11" s="185"/>
      <c r="D11" s="183"/>
      <c r="E11" s="183"/>
      <c r="F11" s="183"/>
      <c r="G11" s="183"/>
    </row>
    <row r="12" spans="1:7" ht="14.25" customHeight="1" x14ac:dyDescent="0.25">
      <c r="A12" s="183"/>
      <c r="B12" s="183"/>
      <c r="C12" s="185"/>
      <c r="D12" s="183"/>
      <c r="E12" s="183"/>
      <c r="F12" s="183"/>
      <c r="G12" s="183"/>
    </row>
    <row r="13" spans="1:7" ht="57" customHeight="1" x14ac:dyDescent="0.25">
      <c r="A13" s="200" t="s">
        <v>724</v>
      </c>
      <c r="B13" s="200"/>
      <c r="C13" s="200"/>
      <c r="D13" s="200"/>
      <c r="E13" s="200"/>
      <c r="F13" s="200"/>
      <c r="G13" s="200"/>
    </row>
    <row r="14" spans="1:7" ht="14.25" customHeight="1" x14ac:dyDescent="0.25">
      <c r="A14" s="187" t="s">
        <v>717</v>
      </c>
      <c r="B14" s="187"/>
      <c r="C14" s="187"/>
      <c r="D14" s="187"/>
      <c r="E14" s="187"/>
      <c r="F14" s="187"/>
      <c r="G14" s="187"/>
    </row>
    <row r="15" spans="1:7" ht="7.5" customHeight="1" x14ac:dyDescent="0.25"/>
    <row r="16" spans="1:7" ht="23.25" customHeight="1" x14ac:dyDescent="0.25">
      <c r="A16" s="188" t="s">
        <v>712</v>
      </c>
      <c r="B16" s="189"/>
      <c r="C16" s="189"/>
      <c r="D16" s="189"/>
      <c r="E16" s="189"/>
      <c r="F16" s="189"/>
      <c r="G16" s="190"/>
    </row>
    <row r="17" spans="1:7" ht="16.5" customHeight="1" x14ac:dyDescent="0.25">
      <c r="A17" s="191" t="s">
        <v>718</v>
      </c>
      <c r="B17" s="192"/>
      <c r="C17" s="192"/>
      <c r="D17" s="192"/>
      <c r="E17" s="192"/>
      <c r="F17" s="192"/>
      <c r="G17" s="193"/>
    </row>
    <row r="18" spans="1:7" x14ac:dyDescent="0.25">
      <c r="A18" s="182"/>
      <c r="B18" s="182"/>
      <c r="C18" s="182"/>
      <c r="D18" s="182"/>
      <c r="E18" s="182"/>
      <c r="F18" s="182"/>
      <c r="G18" s="182"/>
    </row>
    <row r="19" spans="1:7" ht="19.5" customHeight="1" x14ac:dyDescent="0.25">
      <c r="A19" s="194" t="s">
        <v>719</v>
      </c>
      <c r="B19" s="194"/>
      <c r="C19" s="194"/>
      <c r="D19" s="194"/>
      <c r="E19" s="194"/>
      <c r="F19" s="194"/>
      <c r="G19" s="194"/>
    </row>
    <row r="21" spans="1:7" x14ac:dyDescent="0.25">
      <c r="B21" s="181"/>
    </row>
    <row r="25" spans="1:7" x14ac:dyDescent="0.25">
      <c r="A25" s="186" t="s">
        <v>720</v>
      </c>
      <c r="B25" s="186"/>
      <c r="C25" s="186"/>
      <c r="D25" s="186"/>
      <c r="E25" s="186"/>
      <c r="F25" s="186"/>
      <c r="G25" s="186"/>
    </row>
    <row r="26" spans="1:7" x14ac:dyDescent="0.25">
      <c r="A26" s="186" t="s">
        <v>721</v>
      </c>
      <c r="B26" s="186"/>
      <c r="C26" s="186"/>
      <c r="D26" s="186"/>
      <c r="E26" s="186"/>
      <c r="F26" s="186"/>
      <c r="G26" s="186"/>
    </row>
    <row r="27" spans="1:7" x14ac:dyDescent="0.25">
      <c r="A27" s="186" t="s">
        <v>722</v>
      </c>
      <c r="B27" s="186"/>
      <c r="C27" s="186"/>
      <c r="D27" s="186"/>
      <c r="E27" s="186"/>
      <c r="F27" s="186"/>
      <c r="G27" s="186"/>
    </row>
    <row r="37" spans="1:7" x14ac:dyDescent="0.2">
      <c r="A37" s="180" t="s">
        <v>723</v>
      </c>
      <c r="B37" s="179"/>
      <c r="G37" s="178" t="s">
        <v>711</v>
      </c>
    </row>
  </sheetData>
  <mergeCells count="11">
    <mergeCell ref="A2:G2"/>
    <mergeCell ref="A5:G5"/>
    <mergeCell ref="A9:G9"/>
    <mergeCell ref="A13:G13"/>
    <mergeCell ref="A26:G26"/>
    <mergeCell ref="A27:G27"/>
    <mergeCell ref="A14:G14"/>
    <mergeCell ref="A16:G16"/>
    <mergeCell ref="A17:G17"/>
    <mergeCell ref="A19:G19"/>
    <mergeCell ref="A25:G2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4" width="20.7109375" style="4" customWidth="1"/>
    <col min="5" max="16384" width="11.42578125" style="4"/>
  </cols>
  <sheetData>
    <row r="1" spans="1:5" ht="12.75" x14ac:dyDescent="0.25">
      <c r="A1" s="227" t="s">
        <v>460</v>
      </c>
      <c r="B1" s="228"/>
      <c r="C1" s="228"/>
      <c r="D1" s="228"/>
      <c r="E1" s="8" t="s">
        <v>459</v>
      </c>
    </row>
    <row r="2" spans="1:5" ht="12.75" x14ac:dyDescent="0.25">
      <c r="A2" s="227" t="s">
        <v>484</v>
      </c>
      <c r="B2" s="228"/>
      <c r="C2" s="228"/>
      <c r="D2" s="228"/>
      <c r="E2" s="8" t="s">
        <v>483</v>
      </c>
    </row>
    <row r="3" spans="1:5" ht="12.75" x14ac:dyDescent="0.25">
      <c r="A3" s="259" t="s">
        <v>482</v>
      </c>
      <c r="B3" s="284"/>
      <c r="C3" s="284"/>
      <c r="D3" s="284"/>
      <c r="E3" s="284"/>
    </row>
    <row r="4" spans="1:5" ht="12.75" x14ac:dyDescent="0.25">
      <c r="A4" s="258"/>
      <c r="B4" s="228"/>
      <c r="C4" s="8" t="s">
        <v>455</v>
      </c>
      <c r="D4" s="8" t="s">
        <v>454</v>
      </c>
      <c r="E4" s="8" t="s">
        <v>453</v>
      </c>
    </row>
    <row r="5" spans="1:5" ht="12.75" x14ac:dyDescent="0.25">
      <c r="A5" s="231" t="s">
        <v>481</v>
      </c>
      <c r="B5" s="232"/>
      <c r="C5" s="37">
        <v>398851879</v>
      </c>
      <c r="D5" s="37">
        <v>9304669</v>
      </c>
      <c r="E5" s="37">
        <v>408156548</v>
      </c>
    </row>
    <row r="6" spans="1:5" ht="12.75" x14ac:dyDescent="0.25">
      <c r="A6" s="304" t="s">
        <v>425</v>
      </c>
      <c r="B6" s="305"/>
      <c r="C6" s="28">
        <v>398851879</v>
      </c>
      <c r="D6" s="82">
        <v>0</v>
      </c>
      <c r="E6" s="28">
        <v>398851879</v>
      </c>
    </row>
    <row r="7" spans="1:5" x14ac:dyDescent="0.25">
      <c r="A7" s="59" t="s">
        <v>451</v>
      </c>
      <c r="B7" s="58" t="s">
        <v>480</v>
      </c>
      <c r="C7" s="57">
        <v>0</v>
      </c>
      <c r="D7" s="83">
        <v>0</v>
      </c>
      <c r="E7" s="57">
        <v>0</v>
      </c>
    </row>
    <row r="8" spans="1:5" x14ac:dyDescent="0.25">
      <c r="A8" s="59" t="s">
        <v>449</v>
      </c>
      <c r="B8" s="58" t="s">
        <v>448</v>
      </c>
      <c r="C8" s="57">
        <v>0</v>
      </c>
      <c r="D8" s="83">
        <v>0</v>
      </c>
      <c r="E8" s="57">
        <v>0</v>
      </c>
    </row>
    <row r="9" spans="1:5" x14ac:dyDescent="0.25">
      <c r="A9" s="59" t="s">
        <v>447</v>
      </c>
      <c r="B9" s="58" t="s">
        <v>446</v>
      </c>
      <c r="C9" s="57">
        <v>4000000</v>
      </c>
      <c r="D9" s="83">
        <v>0</v>
      </c>
      <c r="E9" s="57">
        <v>4000000</v>
      </c>
    </row>
    <row r="10" spans="1:5" ht="22.5" x14ac:dyDescent="0.25">
      <c r="A10" s="59" t="s">
        <v>445</v>
      </c>
      <c r="B10" s="58" t="s">
        <v>444</v>
      </c>
      <c r="C10" s="57">
        <v>0</v>
      </c>
      <c r="D10" s="83">
        <v>0</v>
      </c>
      <c r="E10" s="57">
        <v>0</v>
      </c>
    </row>
    <row r="11" spans="1:5" x14ac:dyDescent="0.25">
      <c r="A11" s="59" t="s">
        <v>443</v>
      </c>
      <c r="B11" s="58" t="s">
        <v>442</v>
      </c>
      <c r="C11" s="57">
        <v>0</v>
      </c>
      <c r="D11" s="83">
        <v>0</v>
      </c>
      <c r="E11" s="57">
        <v>0</v>
      </c>
    </row>
    <row r="12" spans="1:5" x14ac:dyDescent="0.25">
      <c r="A12" s="59" t="s">
        <v>441</v>
      </c>
      <c r="B12" s="58" t="s">
        <v>440</v>
      </c>
      <c r="C12" s="57">
        <v>3672788</v>
      </c>
      <c r="D12" s="83">
        <v>0</v>
      </c>
      <c r="E12" s="57">
        <v>3672788</v>
      </c>
    </row>
    <row r="13" spans="1:5" x14ac:dyDescent="0.25">
      <c r="A13" s="59" t="s">
        <v>479</v>
      </c>
      <c r="B13" s="58" t="s">
        <v>478</v>
      </c>
      <c r="C13" s="57">
        <v>0</v>
      </c>
      <c r="D13" s="83">
        <v>0</v>
      </c>
      <c r="E13" s="57">
        <v>0</v>
      </c>
    </row>
    <row r="14" spans="1:5" x14ac:dyDescent="0.25">
      <c r="A14" s="59" t="s">
        <v>439</v>
      </c>
      <c r="B14" s="58" t="s">
        <v>438</v>
      </c>
      <c r="C14" s="57">
        <v>82677375</v>
      </c>
      <c r="D14" s="83">
        <v>0</v>
      </c>
      <c r="E14" s="57">
        <v>82677375</v>
      </c>
    </row>
    <row r="15" spans="1:5" x14ac:dyDescent="0.25">
      <c r="A15" s="59" t="s">
        <v>437</v>
      </c>
      <c r="B15" s="58" t="s">
        <v>436</v>
      </c>
      <c r="C15" s="57">
        <v>0</v>
      </c>
      <c r="D15" s="83">
        <v>0</v>
      </c>
      <c r="E15" s="57">
        <v>0</v>
      </c>
    </row>
    <row r="16" spans="1:5" x14ac:dyDescent="0.25">
      <c r="A16" s="59" t="s">
        <v>435</v>
      </c>
      <c r="B16" s="58" t="s">
        <v>434</v>
      </c>
      <c r="C16" s="57">
        <v>308501716</v>
      </c>
      <c r="D16" s="83">
        <v>0</v>
      </c>
      <c r="E16" s="57">
        <v>308501716</v>
      </c>
    </row>
    <row r="17" spans="1:5" ht="22.5" x14ac:dyDescent="0.25">
      <c r="A17" s="59" t="s">
        <v>433</v>
      </c>
      <c r="B17" s="58" t="s">
        <v>432</v>
      </c>
      <c r="C17" s="57">
        <v>0</v>
      </c>
      <c r="D17" s="83">
        <v>0</v>
      </c>
      <c r="E17" s="57">
        <v>0</v>
      </c>
    </row>
    <row r="18" spans="1:5" x14ac:dyDescent="0.25">
      <c r="A18" s="59" t="s">
        <v>431</v>
      </c>
      <c r="B18" s="58" t="s">
        <v>430</v>
      </c>
      <c r="C18" s="57">
        <v>0</v>
      </c>
      <c r="D18" s="83">
        <v>0</v>
      </c>
      <c r="E18" s="57">
        <v>0</v>
      </c>
    </row>
    <row r="19" spans="1:5" x14ac:dyDescent="0.25">
      <c r="A19" s="60" t="s">
        <v>429</v>
      </c>
      <c r="B19" s="29" t="s">
        <v>428</v>
      </c>
      <c r="C19" s="28">
        <v>0</v>
      </c>
      <c r="D19" s="82">
        <v>0</v>
      </c>
      <c r="E19" s="28">
        <v>0</v>
      </c>
    </row>
    <row r="20" spans="1:5" ht="12.75" x14ac:dyDescent="0.25">
      <c r="A20" s="294" t="s">
        <v>407</v>
      </c>
      <c r="B20" s="295"/>
      <c r="C20" s="51">
        <v>0</v>
      </c>
      <c r="D20" s="34">
        <v>9304669</v>
      </c>
      <c r="E20" s="34">
        <v>9304669</v>
      </c>
    </row>
    <row r="21" spans="1:5" x14ac:dyDescent="0.25">
      <c r="A21" s="56" t="s">
        <v>377</v>
      </c>
      <c r="B21" s="55" t="s">
        <v>376</v>
      </c>
      <c r="C21" s="54">
        <v>0</v>
      </c>
      <c r="D21" s="53">
        <v>0</v>
      </c>
      <c r="E21" s="53">
        <v>0</v>
      </c>
    </row>
    <row r="22" spans="1:5" x14ac:dyDescent="0.25">
      <c r="A22" s="52" t="s">
        <v>375</v>
      </c>
      <c r="B22" s="35" t="s">
        <v>295</v>
      </c>
      <c r="C22" s="51">
        <v>0</v>
      </c>
      <c r="D22" s="34">
        <v>9304669</v>
      </c>
      <c r="E22" s="34">
        <v>9304669</v>
      </c>
    </row>
    <row r="23" spans="1:5" ht="12.75" x14ac:dyDescent="0.25">
      <c r="A23" s="231" t="s">
        <v>368</v>
      </c>
      <c r="B23" s="232"/>
      <c r="C23" s="48">
        <v>0</v>
      </c>
      <c r="D23" s="48">
        <v>0</v>
      </c>
      <c r="E23" s="37">
        <v>0</v>
      </c>
    </row>
    <row r="25" spans="1:5" ht="12.75" x14ac:dyDescent="0.25">
      <c r="A25" s="229" t="s">
        <v>477</v>
      </c>
      <c r="B25" s="230"/>
      <c r="C25" s="42">
        <v>3219892800</v>
      </c>
      <c r="D25" s="42">
        <v>10085000</v>
      </c>
      <c r="E25" s="42">
        <v>3229977800</v>
      </c>
    </row>
    <row r="26" spans="1:5" ht="12.75" x14ac:dyDescent="0.25">
      <c r="A26" s="304" t="s">
        <v>425</v>
      </c>
      <c r="B26" s="305"/>
      <c r="C26" s="28">
        <v>3219892800</v>
      </c>
      <c r="D26" s="82">
        <v>0</v>
      </c>
      <c r="E26" s="28">
        <v>3219892800</v>
      </c>
    </row>
    <row r="27" spans="1:5" x14ac:dyDescent="0.25">
      <c r="A27" s="59" t="s">
        <v>476</v>
      </c>
      <c r="B27" s="58" t="s">
        <v>475</v>
      </c>
      <c r="C27" s="57">
        <v>612968255</v>
      </c>
      <c r="D27" s="83">
        <v>0</v>
      </c>
      <c r="E27" s="57">
        <v>612968255</v>
      </c>
    </row>
    <row r="28" spans="1:5" x14ac:dyDescent="0.25">
      <c r="A28" s="59" t="s">
        <v>474</v>
      </c>
      <c r="B28" s="58" t="s">
        <v>473</v>
      </c>
      <c r="C28" s="57">
        <v>1340865229</v>
      </c>
      <c r="D28" s="83">
        <v>0</v>
      </c>
      <c r="E28" s="57">
        <v>1340865229</v>
      </c>
    </row>
    <row r="29" spans="1:5" x14ac:dyDescent="0.25">
      <c r="A29" s="59" t="s">
        <v>472</v>
      </c>
      <c r="B29" s="58" t="s">
        <v>471</v>
      </c>
      <c r="C29" s="57">
        <v>0</v>
      </c>
      <c r="D29" s="83">
        <v>0</v>
      </c>
      <c r="E29" s="57">
        <v>0</v>
      </c>
    </row>
    <row r="30" spans="1:5" x14ac:dyDescent="0.25">
      <c r="A30" s="59" t="s">
        <v>470</v>
      </c>
      <c r="B30" s="58" t="s">
        <v>469</v>
      </c>
      <c r="C30" s="57">
        <v>848958515</v>
      </c>
      <c r="D30" s="83">
        <v>0</v>
      </c>
      <c r="E30" s="57">
        <v>848958515</v>
      </c>
    </row>
    <row r="31" spans="1:5" x14ac:dyDescent="0.25">
      <c r="A31" s="59" t="s">
        <v>468</v>
      </c>
      <c r="B31" s="58" t="s">
        <v>467</v>
      </c>
      <c r="C31" s="57">
        <v>0</v>
      </c>
      <c r="D31" s="83">
        <v>0</v>
      </c>
      <c r="E31" s="57">
        <v>0</v>
      </c>
    </row>
    <row r="32" spans="1:5" x14ac:dyDescent="0.25">
      <c r="A32" s="59" t="s">
        <v>466</v>
      </c>
      <c r="B32" s="58" t="s">
        <v>465</v>
      </c>
      <c r="C32" s="57">
        <v>447266</v>
      </c>
      <c r="D32" s="83">
        <v>0</v>
      </c>
      <c r="E32" s="57">
        <v>447266</v>
      </c>
    </row>
    <row r="33" spans="1:5" x14ac:dyDescent="0.25">
      <c r="A33" s="59" t="s">
        <v>464</v>
      </c>
      <c r="B33" s="58" t="s">
        <v>463</v>
      </c>
      <c r="C33" s="57">
        <v>416653535</v>
      </c>
      <c r="D33" s="83">
        <v>0</v>
      </c>
      <c r="E33" s="57">
        <v>416653535</v>
      </c>
    </row>
    <row r="34" spans="1:5" ht="22.5" x14ac:dyDescent="0.25">
      <c r="A34" s="60" t="s">
        <v>462</v>
      </c>
      <c r="B34" s="29" t="s">
        <v>461</v>
      </c>
      <c r="C34" s="28">
        <v>0</v>
      </c>
      <c r="D34" s="82">
        <v>0</v>
      </c>
      <c r="E34" s="28">
        <v>0</v>
      </c>
    </row>
    <row r="35" spans="1:5" ht="12.75" x14ac:dyDescent="0.25">
      <c r="A35" s="294" t="s">
        <v>407</v>
      </c>
      <c r="B35" s="295"/>
      <c r="C35" s="51">
        <v>0</v>
      </c>
      <c r="D35" s="34">
        <v>10085000</v>
      </c>
      <c r="E35" s="34">
        <v>10085000</v>
      </c>
    </row>
    <row r="36" spans="1:5" x14ac:dyDescent="0.25">
      <c r="A36" s="56" t="s">
        <v>298</v>
      </c>
      <c r="B36" s="55" t="s">
        <v>297</v>
      </c>
      <c r="C36" s="54">
        <v>0</v>
      </c>
      <c r="D36" s="53">
        <v>0</v>
      </c>
      <c r="E36" s="53">
        <v>0</v>
      </c>
    </row>
    <row r="37" spans="1:5" x14ac:dyDescent="0.25">
      <c r="A37" s="52" t="s">
        <v>296</v>
      </c>
      <c r="B37" s="35" t="s">
        <v>295</v>
      </c>
      <c r="C37" s="51">
        <v>0</v>
      </c>
      <c r="D37" s="34">
        <v>10085000</v>
      </c>
      <c r="E37" s="34">
        <v>10085000</v>
      </c>
    </row>
    <row r="38" spans="1:5" ht="12.75" x14ac:dyDescent="0.25">
      <c r="A38" s="231" t="s">
        <v>406</v>
      </c>
      <c r="B38" s="232"/>
      <c r="C38" s="48">
        <v>0</v>
      </c>
      <c r="D38" s="48">
        <v>0</v>
      </c>
      <c r="E38" s="37">
        <v>0</v>
      </c>
    </row>
  </sheetData>
  <mergeCells count="12">
    <mergeCell ref="A20:B20"/>
    <mergeCell ref="A6:B6"/>
    <mergeCell ref="A5:B5"/>
    <mergeCell ref="A4:B4"/>
    <mergeCell ref="A1:D1"/>
    <mergeCell ref="A2:D2"/>
    <mergeCell ref="A3:E3"/>
    <mergeCell ref="A38:B38"/>
    <mergeCell ref="A35:B35"/>
    <mergeCell ref="A26:B26"/>
    <mergeCell ref="A25:B25"/>
    <mergeCell ref="A23:B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5" width="20.7109375" style="4" customWidth="1"/>
    <col min="6" max="16384" width="11.42578125" style="4"/>
  </cols>
  <sheetData>
    <row r="1" spans="1:5" ht="12.75" x14ac:dyDescent="0.25">
      <c r="A1" s="227" t="s">
        <v>460</v>
      </c>
      <c r="B1" s="228"/>
      <c r="C1" s="228"/>
      <c r="D1" s="228"/>
      <c r="E1" s="8" t="s">
        <v>459</v>
      </c>
    </row>
    <row r="2" spans="1:5" ht="12.75" x14ac:dyDescent="0.25">
      <c r="A2" s="227" t="s">
        <v>458</v>
      </c>
      <c r="B2" s="228"/>
      <c r="C2" s="228"/>
      <c r="D2" s="228"/>
      <c r="E2" s="8" t="s">
        <v>457</v>
      </c>
    </row>
    <row r="3" spans="1:5" ht="12.75" x14ac:dyDescent="0.25">
      <c r="A3" s="259" t="s">
        <v>456</v>
      </c>
      <c r="B3" s="284"/>
      <c r="C3" s="284"/>
      <c r="D3" s="284"/>
      <c r="E3" s="284"/>
    </row>
    <row r="4" spans="1:5" ht="12.75" x14ac:dyDescent="0.25">
      <c r="A4" s="258"/>
      <c r="B4" s="228"/>
      <c r="C4" s="8" t="s">
        <v>455</v>
      </c>
      <c r="D4" s="8" t="s">
        <v>454</v>
      </c>
      <c r="E4" s="8" t="s">
        <v>453</v>
      </c>
    </row>
    <row r="5" spans="1:5" ht="12.75" x14ac:dyDescent="0.25">
      <c r="A5" s="231" t="s">
        <v>452</v>
      </c>
      <c r="B5" s="232"/>
      <c r="C5" s="37">
        <v>307703938</v>
      </c>
      <c r="D5" s="37">
        <v>10085000</v>
      </c>
      <c r="E5" s="37">
        <v>317788938</v>
      </c>
    </row>
    <row r="6" spans="1:5" ht="12.75" x14ac:dyDescent="0.25">
      <c r="A6" s="304" t="s">
        <v>425</v>
      </c>
      <c r="B6" s="305"/>
      <c r="C6" s="28">
        <v>307703938</v>
      </c>
      <c r="D6" s="82">
        <v>0</v>
      </c>
      <c r="E6" s="28">
        <v>307703938</v>
      </c>
    </row>
    <row r="7" spans="1:5" x14ac:dyDescent="0.25">
      <c r="A7" s="59" t="s">
        <v>451</v>
      </c>
      <c r="B7" s="58" t="s">
        <v>450</v>
      </c>
      <c r="C7" s="57">
        <v>0</v>
      </c>
      <c r="D7" s="83">
        <v>0</v>
      </c>
      <c r="E7" s="57">
        <v>0</v>
      </c>
    </row>
    <row r="8" spans="1:5" x14ac:dyDescent="0.25">
      <c r="A8" s="59" t="s">
        <v>449</v>
      </c>
      <c r="B8" s="58" t="s">
        <v>448</v>
      </c>
      <c r="C8" s="57">
        <v>307703938</v>
      </c>
      <c r="D8" s="83">
        <v>0</v>
      </c>
      <c r="E8" s="57">
        <v>307703938</v>
      </c>
    </row>
    <row r="9" spans="1:5" x14ac:dyDescent="0.25">
      <c r="A9" s="59" t="s">
        <v>447</v>
      </c>
      <c r="B9" s="58" t="s">
        <v>446</v>
      </c>
      <c r="C9" s="57">
        <v>0</v>
      </c>
      <c r="D9" s="83">
        <v>0</v>
      </c>
      <c r="E9" s="57">
        <v>0</v>
      </c>
    </row>
    <row r="10" spans="1:5" ht="22.5" x14ac:dyDescent="0.25">
      <c r="A10" s="59" t="s">
        <v>445</v>
      </c>
      <c r="B10" s="58" t="s">
        <v>444</v>
      </c>
      <c r="C10" s="57">
        <v>0</v>
      </c>
      <c r="D10" s="83">
        <v>0</v>
      </c>
      <c r="E10" s="57">
        <v>0</v>
      </c>
    </row>
    <row r="11" spans="1:5" x14ac:dyDescent="0.25">
      <c r="A11" s="59" t="s">
        <v>443</v>
      </c>
      <c r="B11" s="58" t="s">
        <v>442</v>
      </c>
      <c r="C11" s="57">
        <v>0</v>
      </c>
      <c r="D11" s="83">
        <v>0</v>
      </c>
      <c r="E11" s="57">
        <v>0</v>
      </c>
    </row>
    <row r="12" spans="1:5" x14ac:dyDescent="0.25">
      <c r="A12" s="59" t="s">
        <v>441</v>
      </c>
      <c r="B12" s="58" t="s">
        <v>440</v>
      </c>
      <c r="C12" s="57">
        <v>0</v>
      </c>
      <c r="D12" s="83">
        <v>0</v>
      </c>
      <c r="E12" s="57">
        <v>0</v>
      </c>
    </row>
    <row r="13" spans="1:5" x14ac:dyDescent="0.25">
      <c r="A13" s="59" t="s">
        <v>439</v>
      </c>
      <c r="B13" s="58" t="s">
        <v>438</v>
      </c>
      <c r="C13" s="57">
        <v>0</v>
      </c>
      <c r="D13" s="83">
        <v>0</v>
      </c>
      <c r="E13" s="57">
        <v>0</v>
      </c>
    </row>
    <row r="14" spans="1:5" x14ac:dyDescent="0.25">
      <c r="A14" s="59" t="s">
        <v>437</v>
      </c>
      <c r="B14" s="58" t="s">
        <v>436</v>
      </c>
      <c r="C14" s="57">
        <v>0</v>
      </c>
      <c r="D14" s="83">
        <v>0</v>
      </c>
      <c r="E14" s="57">
        <v>0</v>
      </c>
    </row>
    <row r="15" spans="1:5" x14ac:dyDescent="0.25">
      <c r="A15" s="59" t="s">
        <v>435</v>
      </c>
      <c r="B15" s="58" t="s">
        <v>434</v>
      </c>
      <c r="C15" s="57">
        <v>0</v>
      </c>
      <c r="D15" s="83">
        <v>0</v>
      </c>
      <c r="E15" s="57">
        <v>0</v>
      </c>
    </row>
    <row r="16" spans="1:5" ht="22.5" x14ac:dyDescent="0.25">
      <c r="A16" s="59" t="s">
        <v>433</v>
      </c>
      <c r="B16" s="58" t="s">
        <v>432</v>
      </c>
      <c r="C16" s="57">
        <v>0</v>
      </c>
      <c r="D16" s="83">
        <v>0</v>
      </c>
      <c r="E16" s="57">
        <v>0</v>
      </c>
    </row>
    <row r="17" spans="1:5" x14ac:dyDescent="0.25">
      <c r="A17" s="59" t="s">
        <v>431</v>
      </c>
      <c r="B17" s="58" t="s">
        <v>430</v>
      </c>
      <c r="C17" s="57">
        <v>0</v>
      </c>
      <c r="D17" s="83">
        <v>0</v>
      </c>
      <c r="E17" s="57">
        <v>0</v>
      </c>
    </row>
    <row r="18" spans="1:5" x14ac:dyDescent="0.25">
      <c r="A18" s="60" t="s">
        <v>429</v>
      </c>
      <c r="B18" s="29" t="s">
        <v>428</v>
      </c>
      <c r="C18" s="28">
        <v>0</v>
      </c>
      <c r="D18" s="82">
        <v>0</v>
      </c>
      <c r="E18" s="28">
        <v>0</v>
      </c>
    </row>
    <row r="19" spans="1:5" ht="12.75" x14ac:dyDescent="0.25">
      <c r="A19" s="294" t="s">
        <v>407</v>
      </c>
      <c r="B19" s="295"/>
      <c r="C19" s="51">
        <v>0</v>
      </c>
      <c r="D19" s="34">
        <v>10085000</v>
      </c>
      <c r="E19" s="34">
        <v>10085000</v>
      </c>
    </row>
    <row r="20" spans="1:5" x14ac:dyDescent="0.25">
      <c r="A20" s="56" t="s">
        <v>377</v>
      </c>
      <c r="B20" s="55" t="s">
        <v>376</v>
      </c>
      <c r="C20" s="54">
        <v>0</v>
      </c>
      <c r="D20" s="53">
        <v>0</v>
      </c>
      <c r="E20" s="53">
        <v>0</v>
      </c>
    </row>
    <row r="21" spans="1:5" x14ac:dyDescent="0.25">
      <c r="A21" s="52" t="s">
        <v>375</v>
      </c>
      <c r="B21" s="35" t="s">
        <v>295</v>
      </c>
      <c r="C21" s="51">
        <v>0</v>
      </c>
      <c r="D21" s="34">
        <v>10085000</v>
      </c>
      <c r="E21" s="34">
        <v>10085000</v>
      </c>
    </row>
    <row r="22" spans="1:5" ht="12.75" x14ac:dyDescent="0.25">
      <c r="A22" s="231" t="s">
        <v>427</v>
      </c>
      <c r="B22" s="232"/>
      <c r="C22" s="48">
        <v>0</v>
      </c>
      <c r="D22" s="48">
        <v>0</v>
      </c>
      <c r="E22" s="37">
        <v>66376557</v>
      </c>
    </row>
    <row r="23" spans="1:5" ht="12.75" x14ac:dyDescent="0.25">
      <c r="A23" s="231" t="s">
        <v>368</v>
      </c>
      <c r="B23" s="232"/>
      <c r="C23" s="48">
        <v>0</v>
      </c>
      <c r="D23" s="48">
        <v>0</v>
      </c>
      <c r="E23" s="37">
        <v>226340787</v>
      </c>
    </row>
    <row r="25" spans="1:5" ht="12.75" x14ac:dyDescent="0.25">
      <c r="A25" s="229" t="s">
        <v>426</v>
      </c>
      <c r="B25" s="230"/>
      <c r="C25" s="42">
        <v>3183342930</v>
      </c>
      <c r="D25" s="42">
        <v>9304669</v>
      </c>
      <c r="E25" s="42">
        <v>3192647599</v>
      </c>
    </row>
    <row r="26" spans="1:5" ht="12.75" x14ac:dyDescent="0.25">
      <c r="A26" s="304" t="s">
        <v>425</v>
      </c>
      <c r="B26" s="305"/>
      <c r="C26" s="28">
        <v>3183342930</v>
      </c>
      <c r="D26" s="82">
        <v>0</v>
      </c>
      <c r="E26" s="28">
        <v>3183342930</v>
      </c>
    </row>
    <row r="27" spans="1:5" x14ac:dyDescent="0.25">
      <c r="A27" s="59" t="s">
        <v>424</v>
      </c>
      <c r="B27" s="58" t="s">
        <v>423</v>
      </c>
      <c r="C27" s="57">
        <v>322091256</v>
      </c>
      <c r="D27" s="83">
        <v>0</v>
      </c>
      <c r="E27" s="57">
        <v>322091256</v>
      </c>
    </row>
    <row r="28" spans="1:5" x14ac:dyDescent="0.25">
      <c r="A28" s="59" t="s">
        <v>422</v>
      </c>
      <c r="B28" s="58" t="s">
        <v>421</v>
      </c>
      <c r="C28" s="57">
        <v>1920170449</v>
      </c>
      <c r="D28" s="83">
        <v>0</v>
      </c>
      <c r="E28" s="57">
        <v>1920170449</v>
      </c>
    </row>
    <row r="29" spans="1:5" x14ac:dyDescent="0.25">
      <c r="A29" s="59" t="s">
        <v>420</v>
      </c>
      <c r="B29" s="58" t="s">
        <v>419</v>
      </c>
      <c r="C29" s="57">
        <v>187959541</v>
      </c>
      <c r="D29" s="83">
        <v>0</v>
      </c>
      <c r="E29" s="57">
        <v>187959541</v>
      </c>
    </row>
    <row r="30" spans="1:5" x14ac:dyDescent="0.25">
      <c r="A30" s="59" t="s">
        <v>418</v>
      </c>
      <c r="B30" s="58" t="s">
        <v>303</v>
      </c>
      <c r="C30" s="57">
        <v>627119666</v>
      </c>
      <c r="D30" s="83">
        <v>0</v>
      </c>
      <c r="E30" s="57">
        <v>627119666</v>
      </c>
    </row>
    <row r="31" spans="1:5" x14ac:dyDescent="0.25">
      <c r="A31" s="59" t="s">
        <v>417</v>
      </c>
      <c r="B31" s="58" t="s">
        <v>416</v>
      </c>
      <c r="C31" s="57">
        <v>0</v>
      </c>
      <c r="D31" s="83">
        <v>0</v>
      </c>
      <c r="E31" s="57">
        <v>0</v>
      </c>
    </row>
    <row r="32" spans="1:5" x14ac:dyDescent="0.25">
      <c r="A32" s="59" t="s">
        <v>415</v>
      </c>
      <c r="B32" s="58" t="s">
        <v>414</v>
      </c>
      <c r="C32" s="57">
        <v>6182755</v>
      </c>
      <c r="D32" s="83">
        <v>0</v>
      </c>
      <c r="E32" s="57">
        <v>6182755</v>
      </c>
    </row>
    <row r="33" spans="1:5" x14ac:dyDescent="0.25">
      <c r="A33" s="59" t="s">
        <v>413</v>
      </c>
      <c r="B33" s="58" t="s">
        <v>412</v>
      </c>
      <c r="C33" s="57">
        <v>108557128</v>
      </c>
      <c r="D33" s="83">
        <v>0</v>
      </c>
      <c r="E33" s="57">
        <v>108557128</v>
      </c>
    </row>
    <row r="34" spans="1:5" x14ac:dyDescent="0.25">
      <c r="A34" s="59" t="s">
        <v>411</v>
      </c>
      <c r="B34" s="58" t="s">
        <v>410</v>
      </c>
      <c r="C34" s="57">
        <v>11262135</v>
      </c>
      <c r="D34" s="83">
        <v>0</v>
      </c>
      <c r="E34" s="57">
        <v>11262135</v>
      </c>
    </row>
    <row r="35" spans="1:5" x14ac:dyDescent="0.25">
      <c r="A35" s="60" t="s">
        <v>409</v>
      </c>
      <c r="B35" s="29" t="s">
        <v>408</v>
      </c>
      <c r="C35" s="28">
        <v>0</v>
      </c>
      <c r="D35" s="82">
        <v>0</v>
      </c>
      <c r="E35" s="28">
        <v>0</v>
      </c>
    </row>
    <row r="36" spans="1:5" ht="12.75" x14ac:dyDescent="0.25">
      <c r="A36" s="294" t="s">
        <v>407</v>
      </c>
      <c r="B36" s="295"/>
      <c r="C36" s="51">
        <v>0</v>
      </c>
      <c r="D36" s="34">
        <v>9304669</v>
      </c>
      <c r="E36" s="34">
        <v>9304669</v>
      </c>
    </row>
    <row r="37" spans="1:5" x14ac:dyDescent="0.25">
      <c r="A37" s="56" t="s">
        <v>298</v>
      </c>
      <c r="B37" s="55" t="s">
        <v>297</v>
      </c>
      <c r="C37" s="54">
        <v>0</v>
      </c>
      <c r="D37" s="53">
        <v>0</v>
      </c>
      <c r="E37" s="53">
        <v>0</v>
      </c>
    </row>
    <row r="38" spans="1:5" x14ac:dyDescent="0.25">
      <c r="A38" s="52" t="s">
        <v>296</v>
      </c>
      <c r="B38" s="35" t="s">
        <v>295</v>
      </c>
      <c r="C38" s="51">
        <v>0</v>
      </c>
      <c r="D38" s="34">
        <v>9304669</v>
      </c>
      <c r="E38" s="34">
        <v>9304669</v>
      </c>
    </row>
    <row r="39" spans="1:5" ht="12.75" x14ac:dyDescent="0.25">
      <c r="A39" s="231" t="s">
        <v>406</v>
      </c>
      <c r="B39" s="232"/>
      <c r="C39" s="48">
        <v>0</v>
      </c>
      <c r="D39" s="48">
        <v>0</v>
      </c>
      <c r="E39" s="37">
        <v>223694644</v>
      </c>
    </row>
  </sheetData>
  <mergeCells count="13">
    <mergeCell ref="A19:B19"/>
    <mergeCell ref="A39:B39"/>
    <mergeCell ref="A36:B36"/>
    <mergeCell ref="A26:B26"/>
    <mergeCell ref="A25:B25"/>
    <mergeCell ref="A23:B23"/>
    <mergeCell ref="A22:B22"/>
    <mergeCell ref="A6:B6"/>
    <mergeCell ref="A5:B5"/>
    <mergeCell ref="A4:B4"/>
    <mergeCell ref="A1:D1"/>
    <mergeCell ref="A2:D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2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B18" sqref="B18:H18"/>
    </sheetView>
  </sheetViews>
  <sheetFormatPr baseColWidth="10" defaultRowHeight="12.75" x14ac:dyDescent="0.2"/>
  <cols>
    <col min="1" max="1" width="2.5703125" style="1" customWidth="1"/>
    <col min="2" max="3" width="11.42578125" style="1"/>
    <col min="4" max="4" width="14.28515625" style="1" customWidth="1"/>
    <col min="5" max="5" width="23" style="1" customWidth="1"/>
    <col min="6" max="6" width="22.140625" style="1" customWidth="1"/>
    <col min="7" max="7" width="18.42578125" style="1" customWidth="1"/>
    <col min="8" max="8" width="16.5703125" style="1" customWidth="1"/>
    <col min="9" max="16384" width="11.42578125" style="1"/>
  </cols>
  <sheetData>
    <row r="1" spans="1:9" x14ac:dyDescent="0.2">
      <c r="A1" s="328" t="s">
        <v>279</v>
      </c>
      <c r="B1" s="329"/>
      <c r="C1" s="329"/>
      <c r="D1" s="329"/>
      <c r="E1" s="329"/>
      <c r="F1" s="329"/>
      <c r="G1" s="329"/>
      <c r="H1" s="81" t="s">
        <v>274</v>
      </c>
    </row>
    <row r="2" spans="1:9" x14ac:dyDescent="0.2">
      <c r="A2" s="80"/>
      <c r="B2" s="79"/>
      <c r="C2" s="79"/>
      <c r="D2" s="79"/>
      <c r="E2" s="79"/>
      <c r="F2" s="79"/>
      <c r="G2" s="79"/>
      <c r="H2" s="78"/>
    </row>
    <row r="3" spans="1:9" s="76" customFormat="1" x14ac:dyDescent="0.2">
      <c r="A3" s="77"/>
      <c r="B3" s="77"/>
      <c r="C3" s="77"/>
      <c r="D3" s="77"/>
      <c r="E3" s="77"/>
      <c r="F3" s="77"/>
      <c r="G3" s="77"/>
      <c r="H3" s="77"/>
    </row>
    <row r="4" spans="1:9" s="76" customFormat="1" x14ac:dyDescent="0.2">
      <c r="A4" s="77"/>
      <c r="B4" s="77"/>
      <c r="C4" s="77"/>
      <c r="D4" s="77"/>
      <c r="E4" s="77"/>
      <c r="F4" s="77"/>
      <c r="G4" s="77"/>
      <c r="H4" s="77"/>
    </row>
    <row r="5" spans="1:9" s="76" customFormat="1" x14ac:dyDescent="0.2">
      <c r="A5" s="77"/>
      <c r="B5" s="77"/>
      <c r="C5" s="77"/>
      <c r="D5" s="77"/>
      <c r="E5" s="77"/>
      <c r="F5" s="77"/>
      <c r="G5" s="77"/>
      <c r="H5" s="77"/>
    </row>
    <row r="6" spans="1:9" ht="13.5" thickBot="1" x14ac:dyDescent="0.25"/>
    <row r="7" spans="1:9" ht="13.5" thickTop="1" x14ac:dyDescent="0.2">
      <c r="A7" s="332" t="s">
        <v>405</v>
      </c>
      <c r="B7" s="333"/>
      <c r="C7" s="333"/>
      <c r="D7" s="75"/>
      <c r="E7" s="75"/>
      <c r="F7" s="75"/>
      <c r="G7" s="75"/>
      <c r="H7" s="74"/>
      <c r="I7" s="67"/>
    </row>
    <row r="8" spans="1:9" x14ac:dyDescent="0.2">
      <c r="A8" s="330" t="s">
        <v>404</v>
      </c>
      <c r="B8" s="331"/>
      <c r="C8" s="331"/>
      <c r="D8" s="331"/>
      <c r="E8" s="331"/>
      <c r="F8" s="331"/>
      <c r="G8" s="331"/>
      <c r="H8" s="73"/>
      <c r="I8" s="67"/>
    </row>
    <row r="9" spans="1:9" x14ac:dyDescent="0.2">
      <c r="A9" s="71"/>
      <c r="B9" s="68"/>
      <c r="C9" s="68"/>
      <c r="D9" s="68"/>
      <c r="E9" s="68"/>
      <c r="F9" s="68"/>
      <c r="G9" s="68"/>
      <c r="H9" s="73"/>
      <c r="I9" s="67"/>
    </row>
    <row r="10" spans="1:9" x14ac:dyDescent="0.2">
      <c r="A10" s="71"/>
      <c r="B10" s="326" t="s">
        <v>729</v>
      </c>
      <c r="C10" s="326"/>
      <c r="D10" s="326"/>
      <c r="E10" s="326"/>
      <c r="F10" s="326"/>
      <c r="G10" s="326"/>
      <c r="H10" s="327"/>
      <c r="I10" s="67"/>
    </row>
    <row r="11" spans="1:9" x14ac:dyDescent="0.2">
      <c r="A11" s="71"/>
      <c r="B11" s="326" t="s">
        <v>730</v>
      </c>
      <c r="C11" s="326"/>
      <c r="D11" s="326"/>
      <c r="E11" s="326"/>
      <c r="F11" s="326"/>
      <c r="G11" s="326"/>
      <c r="H11" s="327"/>
      <c r="I11" s="67"/>
    </row>
    <row r="12" spans="1:9" x14ac:dyDescent="0.2">
      <c r="A12" s="71"/>
      <c r="B12" s="326" t="s">
        <v>731</v>
      </c>
      <c r="C12" s="326"/>
      <c r="D12" s="326"/>
      <c r="E12" s="326"/>
      <c r="F12" s="326"/>
      <c r="G12" s="326"/>
      <c r="H12" s="327"/>
      <c r="I12" s="67"/>
    </row>
    <row r="13" spans="1:9" x14ac:dyDescent="0.2">
      <c r="A13" s="71"/>
      <c r="B13" s="68"/>
      <c r="C13" s="68"/>
      <c r="D13" s="68"/>
      <c r="E13" s="68"/>
      <c r="F13" s="68"/>
      <c r="G13" s="68"/>
      <c r="H13" s="73"/>
      <c r="I13" s="67"/>
    </row>
    <row r="14" spans="1:9" x14ac:dyDescent="0.2">
      <c r="A14" s="71"/>
      <c r="B14" s="334"/>
      <c r="C14" s="334"/>
      <c r="D14" s="334"/>
      <c r="E14" s="334"/>
      <c r="F14" s="334"/>
      <c r="G14" s="334"/>
      <c r="H14" s="335"/>
      <c r="I14" s="67"/>
    </row>
    <row r="15" spans="1:9" x14ac:dyDescent="0.2">
      <c r="A15" s="71"/>
      <c r="B15" s="334" t="s">
        <v>732</v>
      </c>
      <c r="C15" s="334"/>
      <c r="D15" s="334"/>
      <c r="E15" s="334"/>
      <c r="F15" s="334"/>
      <c r="G15" s="334"/>
      <c r="H15" s="335"/>
      <c r="I15" s="67"/>
    </row>
    <row r="16" spans="1:9" x14ac:dyDescent="0.2">
      <c r="A16" s="71"/>
      <c r="B16" s="334"/>
      <c r="C16" s="334"/>
      <c r="D16" s="334"/>
      <c r="E16" s="334"/>
      <c r="F16" s="334"/>
      <c r="G16" s="334"/>
      <c r="H16" s="335"/>
      <c r="I16" s="67"/>
    </row>
    <row r="17" spans="1:9" x14ac:dyDescent="0.2">
      <c r="A17" s="71"/>
      <c r="B17" s="69"/>
      <c r="C17" s="69"/>
      <c r="D17" s="69"/>
      <c r="E17" s="69"/>
      <c r="F17" s="69"/>
      <c r="G17" s="69"/>
      <c r="H17" s="72"/>
      <c r="I17" s="67"/>
    </row>
    <row r="18" spans="1:9" ht="12.75" customHeight="1" x14ac:dyDescent="0.2">
      <c r="A18" s="71"/>
      <c r="B18" s="380" t="s">
        <v>403</v>
      </c>
      <c r="C18" s="380"/>
      <c r="D18" s="380"/>
      <c r="E18" s="380"/>
      <c r="F18" s="380"/>
      <c r="G18" s="380"/>
      <c r="H18" s="381"/>
      <c r="I18" s="67"/>
    </row>
    <row r="19" spans="1:9" x14ac:dyDescent="0.2">
      <c r="A19" s="71"/>
      <c r="B19" s="334" t="s">
        <v>402</v>
      </c>
      <c r="C19" s="334"/>
      <c r="D19" s="334"/>
      <c r="E19" s="334"/>
      <c r="F19" s="334"/>
      <c r="G19" s="334"/>
      <c r="H19" s="335"/>
      <c r="I19" s="67"/>
    </row>
    <row r="20" spans="1:9" x14ac:dyDescent="0.2">
      <c r="A20" s="71"/>
      <c r="B20" s="334"/>
      <c r="C20" s="334"/>
      <c r="D20" s="334"/>
      <c r="E20" s="334"/>
      <c r="F20" s="334"/>
      <c r="G20" s="334"/>
      <c r="H20" s="335"/>
      <c r="I20" s="67"/>
    </row>
    <row r="21" spans="1:9" x14ac:dyDescent="0.2">
      <c r="A21" s="71"/>
      <c r="B21" s="334" t="s">
        <v>401</v>
      </c>
      <c r="C21" s="334"/>
      <c r="D21" s="334"/>
      <c r="E21" s="334"/>
      <c r="F21" s="334"/>
      <c r="G21" s="334"/>
      <c r="H21" s="335"/>
      <c r="I21" s="67"/>
    </row>
    <row r="22" spans="1:9" x14ac:dyDescent="0.2">
      <c r="A22" s="71"/>
      <c r="B22" s="334" t="s">
        <v>400</v>
      </c>
      <c r="C22" s="334"/>
      <c r="D22" s="334"/>
      <c r="E22" s="334"/>
      <c r="F22" s="334"/>
      <c r="G22" s="334"/>
      <c r="H22" s="335"/>
      <c r="I22" s="67"/>
    </row>
    <row r="23" spans="1:9" ht="12" customHeight="1" thickBot="1" x14ac:dyDescent="0.25">
      <c r="A23" s="70"/>
      <c r="B23" s="338"/>
      <c r="C23" s="338"/>
      <c r="D23" s="338"/>
      <c r="E23" s="338"/>
      <c r="F23" s="338"/>
      <c r="G23" s="338"/>
      <c r="H23" s="339"/>
      <c r="I23" s="67"/>
    </row>
    <row r="24" spans="1:9" ht="12" customHeight="1" thickTop="1" x14ac:dyDescent="0.2">
      <c r="A24" s="68"/>
      <c r="B24" s="69"/>
      <c r="C24" s="69"/>
      <c r="D24" s="69"/>
      <c r="E24" s="69"/>
      <c r="F24" s="69"/>
      <c r="G24" s="69"/>
      <c r="H24" s="69"/>
      <c r="I24" s="67"/>
    </row>
    <row r="25" spans="1:9" x14ac:dyDescent="0.2">
      <c r="A25" s="68"/>
      <c r="B25" s="336"/>
      <c r="C25" s="336"/>
      <c r="D25" s="336"/>
      <c r="E25" s="336"/>
      <c r="F25" s="336"/>
      <c r="G25" s="336"/>
      <c r="H25" s="336"/>
      <c r="I25" s="67"/>
    </row>
    <row r="26" spans="1:9" x14ac:dyDescent="0.2">
      <c r="A26" s="68"/>
      <c r="B26" s="334"/>
      <c r="C26" s="334"/>
      <c r="D26" s="334"/>
      <c r="E26" s="334"/>
      <c r="F26" s="334"/>
      <c r="G26" s="334"/>
      <c r="H26" s="334"/>
      <c r="I26" s="67"/>
    </row>
    <row r="27" spans="1:9" x14ac:dyDescent="0.2">
      <c r="A27" s="68"/>
      <c r="I27" s="67"/>
    </row>
    <row r="28" spans="1:9" x14ac:dyDescent="0.2">
      <c r="A28" s="67"/>
      <c r="B28" s="337"/>
      <c r="C28" s="337"/>
      <c r="D28" s="337"/>
      <c r="E28" s="337"/>
      <c r="F28" s="337"/>
      <c r="G28" s="337"/>
      <c r="H28" s="337"/>
      <c r="I28" s="67"/>
    </row>
    <row r="29" spans="1:9" x14ac:dyDescent="0.2">
      <c r="A29" s="67"/>
      <c r="B29" s="67"/>
      <c r="C29" s="67"/>
      <c r="D29" s="67"/>
      <c r="E29" s="67"/>
      <c r="F29" s="67"/>
      <c r="G29" s="67"/>
      <c r="H29" s="67"/>
      <c r="I29" s="67"/>
    </row>
    <row r="35" spans="11:11" x14ac:dyDescent="0.2">
      <c r="K35" s="2"/>
    </row>
  </sheetData>
  <mergeCells count="18">
    <mergeCell ref="B26:H26"/>
    <mergeCell ref="B21:H21"/>
    <mergeCell ref="B28:H28"/>
    <mergeCell ref="B22:H22"/>
    <mergeCell ref="B23:H23"/>
    <mergeCell ref="B15:H15"/>
    <mergeCell ref="B20:H20"/>
    <mergeCell ref="B25:H25"/>
    <mergeCell ref="B14:H14"/>
    <mergeCell ref="B16:H16"/>
    <mergeCell ref="B18:H18"/>
    <mergeCell ref="B19:H19"/>
    <mergeCell ref="B12:H12"/>
    <mergeCell ref="A1:G1"/>
    <mergeCell ref="B11:H11"/>
    <mergeCell ref="B10:H10"/>
    <mergeCell ref="A8:G8"/>
    <mergeCell ref="A7:C7"/>
  </mergeCells>
  <printOptions horizontalCentered="1"/>
  <pageMargins left="0.78740157480314965" right="0.78740157480314965" top="0.98425196850393704" bottom="0.98425196850393704" header="0.51181102362204722" footer="0.51181102362204722"/>
  <pageSetup paperSize="9" firstPageNumber="13" orientation="landscape" useFirstPageNumber="1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sqref="A1:I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0" ht="12.75" x14ac:dyDescent="0.25">
      <c r="A1" s="227" t="s">
        <v>275</v>
      </c>
      <c r="B1" s="228"/>
      <c r="C1" s="228"/>
      <c r="D1" s="228"/>
      <c r="E1" s="228"/>
      <c r="F1" s="228"/>
      <c r="G1" s="228"/>
      <c r="H1" s="228"/>
      <c r="I1" s="228"/>
      <c r="J1" s="8" t="s">
        <v>274</v>
      </c>
    </row>
    <row r="2" spans="1:10" ht="12.75" x14ac:dyDescent="0.25">
      <c r="A2" s="227" t="s">
        <v>399</v>
      </c>
      <c r="B2" s="228"/>
      <c r="C2" s="228"/>
      <c r="D2" s="228"/>
      <c r="E2" s="228"/>
      <c r="F2" s="228"/>
      <c r="G2" s="228"/>
      <c r="H2" s="228"/>
      <c r="I2" s="228"/>
      <c r="J2" s="8" t="s">
        <v>398</v>
      </c>
    </row>
    <row r="4" spans="1:10" ht="12.75" x14ac:dyDescent="0.25">
      <c r="A4" s="13" t="s">
        <v>9</v>
      </c>
      <c r="B4" s="12" t="s">
        <v>0</v>
      </c>
      <c r="C4" s="340" t="s">
        <v>338</v>
      </c>
      <c r="D4" s="341"/>
      <c r="E4" s="340" t="s">
        <v>16</v>
      </c>
      <c r="F4" s="341"/>
      <c r="G4" s="340" t="s">
        <v>15</v>
      </c>
      <c r="H4" s="341"/>
      <c r="I4" s="340" t="s">
        <v>336</v>
      </c>
      <c r="J4" s="341"/>
    </row>
    <row r="5" spans="1:10" ht="12.75" x14ac:dyDescent="0.25">
      <c r="A5" s="32"/>
      <c r="B5" s="61"/>
      <c r="C5" s="342" t="s">
        <v>335</v>
      </c>
      <c r="D5" s="343"/>
      <c r="E5" s="342"/>
      <c r="F5" s="343"/>
      <c r="G5" s="342" t="s">
        <v>334</v>
      </c>
      <c r="H5" s="343"/>
      <c r="I5" s="342" t="s">
        <v>397</v>
      </c>
      <c r="J5" s="343"/>
    </row>
    <row r="6" spans="1:10" x14ac:dyDescent="0.25">
      <c r="A6" s="31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</row>
    <row r="7" spans="1:10" x14ac:dyDescent="0.25">
      <c r="A7" s="50" t="s">
        <v>396</v>
      </c>
      <c r="B7" s="49" t="s">
        <v>331</v>
      </c>
      <c r="C7" s="37">
        <v>1058881290</v>
      </c>
      <c r="D7" s="37">
        <v>5608593</v>
      </c>
      <c r="E7" s="37">
        <v>394851879</v>
      </c>
      <c r="F7" s="37">
        <v>0</v>
      </c>
      <c r="G7" s="37">
        <v>663764384</v>
      </c>
      <c r="H7" s="37">
        <v>5608593</v>
      </c>
      <c r="I7" s="37">
        <v>265027</v>
      </c>
      <c r="J7" s="37">
        <v>0</v>
      </c>
    </row>
    <row r="8" spans="1:10" x14ac:dyDescent="0.25">
      <c r="A8" s="59" t="s">
        <v>395</v>
      </c>
      <c r="B8" s="58" t="s">
        <v>329</v>
      </c>
      <c r="C8" s="57">
        <v>142478024</v>
      </c>
      <c r="D8" s="57">
        <v>5608593</v>
      </c>
      <c r="E8" s="57">
        <v>56291929</v>
      </c>
      <c r="F8" s="57">
        <v>0</v>
      </c>
      <c r="G8" s="57">
        <v>86121401</v>
      </c>
      <c r="H8" s="57">
        <v>5608593</v>
      </c>
      <c r="I8" s="57">
        <v>64694</v>
      </c>
      <c r="J8" s="57">
        <v>0</v>
      </c>
    </row>
    <row r="9" spans="1:10" x14ac:dyDescent="0.25">
      <c r="A9" s="59" t="s">
        <v>394</v>
      </c>
      <c r="B9" s="58" t="s">
        <v>327</v>
      </c>
      <c r="C9" s="57">
        <v>4700000</v>
      </c>
      <c r="D9" s="57">
        <v>0</v>
      </c>
      <c r="E9" s="57">
        <v>2570000</v>
      </c>
      <c r="F9" s="57">
        <v>0</v>
      </c>
      <c r="G9" s="57">
        <v>2130000</v>
      </c>
      <c r="H9" s="57">
        <v>0</v>
      </c>
      <c r="I9" s="57">
        <v>0</v>
      </c>
      <c r="J9" s="57">
        <v>0</v>
      </c>
    </row>
    <row r="10" spans="1:10" x14ac:dyDescent="0.25">
      <c r="A10" s="59" t="s">
        <v>393</v>
      </c>
      <c r="B10" s="58" t="s">
        <v>325</v>
      </c>
      <c r="C10" s="57">
        <v>3899492</v>
      </c>
      <c r="D10" s="57">
        <v>0</v>
      </c>
      <c r="E10" s="57">
        <v>3305810</v>
      </c>
      <c r="F10" s="57">
        <v>0</v>
      </c>
      <c r="G10" s="57">
        <v>586322</v>
      </c>
      <c r="H10" s="57">
        <v>0</v>
      </c>
      <c r="I10" s="57">
        <v>7360</v>
      </c>
      <c r="J10" s="57">
        <v>0</v>
      </c>
    </row>
    <row r="11" spans="1:10" ht="22.5" x14ac:dyDescent="0.25">
      <c r="A11" s="59" t="s">
        <v>392</v>
      </c>
      <c r="B11" s="58" t="s">
        <v>323</v>
      </c>
      <c r="C11" s="57">
        <v>299763143</v>
      </c>
      <c r="D11" s="57">
        <v>0</v>
      </c>
      <c r="E11" s="57">
        <v>19665768</v>
      </c>
      <c r="F11" s="57">
        <v>0</v>
      </c>
      <c r="G11" s="57">
        <v>280094765</v>
      </c>
      <c r="H11" s="57">
        <v>0</v>
      </c>
      <c r="I11" s="57">
        <v>2610</v>
      </c>
      <c r="J11" s="57">
        <v>0</v>
      </c>
    </row>
    <row r="12" spans="1:10" x14ac:dyDescent="0.25">
      <c r="A12" s="59" t="s">
        <v>391</v>
      </c>
      <c r="B12" s="58" t="s">
        <v>321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</row>
    <row r="13" spans="1:10" x14ac:dyDescent="0.25">
      <c r="A13" s="59" t="s">
        <v>390</v>
      </c>
      <c r="B13" s="58" t="s">
        <v>319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</row>
    <row r="14" spans="1:10" ht="22.5" x14ac:dyDescent="0.25">
      <c r="A14" s="59" t="s">
        <v>389</v>
      </c>
      <c r="B14" s="58" t="s">
        <v>317</v>
      </c>
      <c r="C14" s="57">
        <v>173734</v>
      </c>
      <c r="D14" s="57">
        <v>0</v>
      </c>
      <c r="E14" s="57">
        <v>121210</v>
      </c>
      <c r="F14" s="57">
        <v>0</v>
      </c>
      <c r="G14" s="57">
        <v>46989</v>
      </c>
      <c r="H14" s="57">
        <v>0</v>
      </c>
      <c r="I14" s="57">
        <v>5535</v>
      </c>
      <c r="J14" s="57">
        <v>0</v>
      </c>
    </row>
    <row r="15" spans="1:10" x14ac:dyDescent="0.25">
      <c r="A15" s="59" t="s">
        <v>388</v>
      </c>
      <c r="B15" s="58" t="s">
        <v>315</v>
      </c>
      <c r="C15" s="57">
        <v>321649832</v>
      </c>
      <c r="D15" s="57">
        <v>0</v>
      </c>
      <c r="E15" s="57">
        <v>175758379</v>
      </c>
      <c r="F15" s="57">
        <v>0</v>
      </c>
      <c r="G15" s="57">
        <v>145891453</v>
      </c>
      <c r="H15" s="57">
        <v>0</v>
      </c>
      <c r="I15" s="57">
        <v>0</v>
      </c>
      <c r="J15" s="57">
        <v>0</v>
      </c>
    </row>
    <row r="16" spans="1:10" x14ac:dyDescent="0.25">
      <c r="A16" s="59" t="s">
        <v>387</v>
      </c>
      <c r="B16" s="58" t="s">
        <v>313</v>
      </c>
      <c r="C16" s="57">
        <v>274801943</v>
      </c>
      <c r="D16" s="57">
        <v>0</v>
      </c>
      <c r="E16" s="57">
        <v>129731709</v>
      </c>
      <c r="F16" s="57">
        <v>0</v>
      </c>
      <c r="G16" s="57">
        <v>144967584</v>
      </c>
      <c r="H16" s="57">
        <v>0</v>
      </c>
      <c r="I16" s="57">
        <v>102650</v>
      </c>
      <c r="J16" s="57">
        <v>0</v>
      </c>
    </row>
    <row r="17" spans="1:10" x14ac:dyDescent="0.25">
      <c r="A17" s="60" t="s">
        <v>386</v>
      </c>
      <c r="B17" s="29" t="s">
        <v>311</v>
      </c>
      <c r="C17" s="28">
        <v>11415122</v>
      </c>
      <c r="D17" s="28">
        <v>0</v>
      </c>
      <c r="E17" s="28">
        <v>7407074</v>
      </c>
      <c r="F17" s="28">
        <v>0</v>
      </c>
      <c r="G17" s="28">
        <v>3925870</v>
      </c>
      <c r="H17" s="28">
        <v>0</v>
      </c>
      <c r="I17" s="28">
        <v>82178</v>
      </c>
      <c r="J17" s="28">
        <v>0</v>
      </c>
    </row>
    <row r="18" spans="1:10" x14ac:dyDescent="0.25">
      <c r="A18" s="50" t="s">
        <v>385</v>
      </c>
      <c r="B18" s="49" t="s">
        <v>309</v>
      </c>
      <c r="C18" s="37">
        <v>13304669</v>
      </c>
      <c r="D18" s="37">
        <v>689797475</v>
      </c>
      <c r="E18" s="37">
        <v>13304669</v>
      </c>
      <c r="F18" s="37">
        <v>384165495</v>
      </c>
      <c r="G18" s="37">
        <v>0</v>
      </c>
      <c r="H18" s="37">
        <v>305631980</v>
      </c>
      <c r="I18" s="37">
        <v>0</v>
      </c>
      <c r="J18" s="37">
        <v>0</v>
      </c>
    </row>
    <row r="19" spans="1:10" x14ac:dyDescent="0.25">
      <c r="A19" s="59" t="s">
        <v>384</v>
      </c>
      <c r="B19" s="58" t="s">
        <v>383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</row>
    <row r="20" spans="1:10" x14ac:dyDescent="0.25">
      <c r="A20" s="59" t="s">
        <v>382</v>
      </c>
      <c r="B20" s="58" t="s">
        <v>303</v>
      </c>
      <c r="C20" s="57">
        <v>0</v>
      </c>
      <c r="D20" s="57">
        <v>679712475</v>
      </c>
      <c r="E20" s="57">
        <v>0</v>
      </c>
      <c r="F20" s="57">
        <v>374080495</v>
      </c>
      <c r="G20" s="57">
        <v>0</v>
      </c>
      <c r="H20" s="57">
        <v>305631980</v>
      </c>
      <c r="I20" s="57">
        <v>0</v>
      </c>
      <c r="J20" s="57">
        <v>0</v>
      </c>
    </row>
    <row r="21" spans="1:10" ht="22.5" x14ac:dyDescent="0.25">
      <c r="A21" s="59" t="s">
        <v>381</v>
      </c>
      <c r="B21" s="58" t="s">
        <v>380</v>
      </c>
      <c r="C21" s="57">
        <v>4000000</v>
      </c>
      <c r="D21" s="57">
        <v>0</v>
      </c>
      <c r="E21" s="57">
        <v>4000000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</row>
    <row r="22" spans="1:10" x14ac:dyDescent="0.25">
      <c r="A22" s="59" t="s">
        <v>379</v>
      </c>
      <c r="B22" s="58" t="s">
        <v>378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</row>
    <row r="23" spans="1:10" x14ac:dyDescent="0.25">
      <c r="A23" s="56" t="s">
        <v>377</v>
      </c>
      <c r="B23" s="55" t="s">
        <v>376</v>
      </c>
      <c r="C23" s="53">
        <v>0</v>
      </c>
      <c r="D23" s="53">
        <v>0</v>
      </c>
      <c r="E23" s="53">
        <v>0</v>
      </c>
      <c r="F23" s="53">
        <v>0</v>
      </c>
      <c r="G23" s="54">
        <v>0</v>
      </c>
      <c r="H23" s="54">
        <v>0</v>
      </c>
      <c r="I23" s="53">
        <v>0</v>
      </c>
      <c r="J23" s="53">
        <v>0</v>
      </c>
    </row>
    <row r="24" spans="1:10" x14ac:dyDescent="0.25">
      <c r="A24" s="52" t="s">
        <v>375</v>
      </c>
      <c r="B24" s="35" t="s">
        <v>295</v>
      </c>
      <c r="C24" s="34">
        <v>9304669</v>
      </c>
      <c r="D24" s="34">
        <v>10085000</v>
      </c>
      <c r="E24" s="34">
        <v>9304669</v>
      </c>
      <c r="F24" s="34">
        <v>10085000</v>
      </c>
      <c r="G24" s="51">
        <v>0</v>
      </c>
      <c r="H24" s="51">
        <v>0</v>
      </c>
      <c r="I24" s="34">
        <v>0</v>
      </c>
      <c r="J24" s="34">
        <v>0</v>
      </c>
    </row>
    <row r="25" spans="1:10" x14ac:dyDescent="0.25">
      <c r="A25" s="50" t="s">
        <v>294</v>
      </c>
      <c r="B25" s="49" t="s">
        <v>293</v>
      </c>
      <c r="C25" s="48">
        <v>0</v>
      </c>
      <c r="D25" s="37">
        <v>150439104</v>
      </c>
      <c r="E25" s="48">
        <v>0</v>
      </c>
      <c r="F25" s="37">
        <v>0</v>
      </c>
      <c r="G25" s="48">
        <v>0</v>
      </c>
      <c r="H25" s="37">
        <v>0</v>
      </c>
      <c r="I25" s="48">
        <v>0</v>
      </c>
      <c r="J25" s="37">
        <v>1219669</v>
      </c>
    </row>
    <row r="26" spans="1:10" ht="21" x14ac:dyDescent="0.25">
      <c r="A26" s="66" t="s">
        <v>374</v>
      </c>
      <c r="B26" s="65" t="s">
        <v>373</v>
      </c>
      <c r="C26" s="63">
        <v>0</v>
      </c>
      <c r="D26" s="64">
        <v>149219435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ht="21" x14ac:dyDescent="0.25">
      <c r="A27" s="47" t="s">
        <v>372</v>
      </c>
      <c r="B27" s="46" t="s">
        <v>371</v>
      </c>
      <c r="C27" s="44">
        <v>0</v>
      </c>
      <c r="D27" s="45">
        <v>1219669</v>
      </c>
      <c r="E27" s="44">
        <v>0</v>
      </c>
      <c r="F27" s="45">
        <v>0</v>
      </c>
      <c r="G27" s="44">
        <v>0</v>
      </c>
      <c r="H27" s="45">
        <v>0</v>
      </c>
      <c r="I27" s="44">
        <v>0</v>
      </c>
      <c r="J27" s="45">
        <v>1219669</v>
      </c>
    </row>
    <row r="28" spans="1:10" ht="22.5" x14ac:dyDescent="0.25">
      <c r="A28" s="50" t="s">
        <v>370</v>
      </c>
      <c r="B28" s="49" t="s">
        <v>369</v>
      </c>
      <c r="C28" s="48"/>
      <c r="D28" s="37">
        <v>66376557</v>
      </c>
      <c r="E28" s="48">
        <v>0</v>
      </c>
      <c r="F28" s="37">
        <v>0</v>
      </c>
      <c r="G28" s="48">
        <v>0</v>
      </c>
      <c r="H28" s="48">
        <v>0</v>
      </c>
      <c r="I28" s="48">
        <v>0</v>
      </c>
      <c r="J28" s="37">
        <v>0</v>
      </c>
    </row>
    <row r="29" spans="1:10" ht="12.75" x14ac:dyDescent="0.25">
      <c r="A29" s="231" t="s">
        <v>290</v>
      </c>
      <c r="B29" s="232"/>
      <c r="C29" s="37">
        <v>1072185959</v>
      </c>
      <c r="D29" s="37">
        <v>845845172</v>
      </c>
      <c r="E29" s="37">
        <v>408156548</v>
      </c>
      <c r="F29" s="37">
        <v>384165495</v>
      </c>
      <c r="G29" s="37">
        <v>663764384</v>
      </c>
      <c r="H29" s="37">
        <v>311240573</v>
      </c>
      <c r="I29" s="37">
        <v>265027</v>
      </c>
      <c r="J29" s="37">
        <v>1219669</v>
      </c>
    </row>
    <row r="30" spans="1:10" x14ac:dyDescent="0.25">
      <c r="C30" s="43"/>
      <c r="D30" s="43"/>
      <c r="E30" s="43"/>
      <c r="F30" s="43"/>
      <c r="G30" s="43"/>
      <c r="H30" s="43"/>
      <c r="I30" s="43"/>
      <c r="J30" s="43"/>
    </row>
    <row r="31" spans="1:10" ht="12.75" x14ac:dyDescent="0.25">
      <c r="A31" s="229" t="s">
        <v>368</v>
      </c>
      <c r="B31" s="230"/>
      <c r="C31" s="42">
        <v>0</v>
      </c>
      <c r="D31" s="42">
        <v>226340787</v>
      </c>
      <c r="E31" s="10"/>
      <c r="F31" s="10"/>
      <c r="G31" s="10"/>
      <c r="H31" s="10"/>
      <c r="I31" s="10"/>
      <c r="J31" s="10"/>
    </row>
    <row r="32" spans="1:10" x14ac:dyDescent="0.25">
      <c r="A32" s="41" t="s">
        <v>288</v>
      </c>
    </row>
    <row r="33" spans="1:1" x14ac:dyDescent="0.25">
      <c r="A33" s="41" t="s">
        <v>367</v>
      </c>
    </row>
  </sheetData>
  <mergeCells count="12">
    <mergeCell ref="I4:J4"/>
    <mergeCell ref="I5:J5"/>
    <mergeCell ref="A31:B31"/>
    <mergeCell ref="A29:B29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7" firstPageNumber="14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</row>
    <row r="2" spans="1:9" ht="12.75" x14ac:dyDescent="0.25">
      <c r="A2" s="258" t="s">
        <v>366</v>
      </c>
      <c r="B2" s="228"/>
      <c r="C2" s="228"/>
      <c r="D2" s="228"/>
      <c r="E2" s="228"/>
      <c r="F2" s="228"/>
      <c r="G2" s="228"/>
      <c r="H2" s="228"/>
      <c r="I2" s="8" t="s">
        <v>258</v>
      </c>
    </row>
    <row r="4" spans="1:9" ht="12.75" x14ac:dyDescent="0.25">
      <c r="A4" s="283" t="s">
        <v>257</v>
      </c>
      <c r="B4" s="284"/>
      <c r="C4" s="284"/>
      <c r="D4" s="284"/>
      <c r="E4" s="284"/>
      <c r="F4" s="284"/>
      <c r="G4" s="284"/>
      <c r="H4" s="284"/>
      <c r="I4" s="284"/>
    </row>
    <row r="6" spans="1:9" x14ac:dyDescent="0.25">
      <c r="A6" s="346" t="s">
        <v>0</v>
      </c>
      <c r="B6" s="347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72</v>
      </c>
    </row>
    <row r="7" spans="1:9" ht="33.75" x14ac:dyDescent="0.25">
      <c r="A7" s="348"/>
      <c r="B7" s="348"/>
      <c r="C7" s="3" t="s">
        <v>217</v>
      </c>
      <c r="D7" s="3" t="s">
        <v>216</v>
      </c>
      <c r="E7" s="3" t="s">
        <v>215</v>
      </c>
      <c r="F7" s="3" t="s">
        <v>214</v>
      </c>
      <c r="G7" s="3" t="s">
        <v>213</v>
      </c>
      <c r="H7" s="3" t="s">
        <v>97</v>
      </c>
      <c r="I7" s="3" t="s">
        <v>60</v>
      </c>
    </row>
    <row r="8" spans="1:9" ht="33" customHeight="1" x14ac:dyDescent="0.25">
      <c r="A8" s="344" t="s">
        <v>365</v>
      </c>
      <c r="B8" s="345"/>
    </row>
    <row r="9" spans="1:9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44" t="s">
        <v>364</v>
      </c>
      <c r="B13" s="345"/>
    </row>
    <row r="14" spans="1:9" ht="12.75" x14ac:dyDescent="0.25">
      <c r="A14" s="351" t="s">
        <v>269</v>
      </c>
      <c r="B14" s="352"/>
      <c r="C14" s="9">
        <v>0</v>
      </c>
      <c r="D14" s="9">
        <v>33477465</v>
      </c>
      <c r="E14" s="9">
        <v>40103106</v>
      </c>
      <c r="F14" s="9">
        <v>0</v>
      </c>
      <c r="G14" s="9">
        <v>0</v>
      </c>
      <c r="H14" s="9">
        <v>68897453</v>
      </c>
      <c r="I14" s="9">
        <f>SUM($C14:H14)</f>
        <v>142478024</v>
      </c>
    </row>
    <row r="15" spans="1:9" ht="12.75" x14ac:dyDescent="0.25">
      <c r="A15" s="349" t="s">
        <v>16</v>
      </c>
      <c r="B15" s="350"/>
      <c r="C15" s="28">
        <v>0</v>
      </c>
      <c r="D15" s="28">
        <v>17561998</v>
      </c>
      <c r="E15" s="28">
        <v>3472776</v>
      </c>
      <c r="F15" s="28">
        <v>0</v>
      </c>
      <c r="G15" s="28">
        <v>0</v>
      </c>
      <c r="H15" s="28">
        <v>35257155</v>
      </c>
      <c r="I15" s="28">
        <f>SUM($C15:H15)</f>
        <v>56291929</v>
      </c>
    </row>
    <row r="16" spans="1:9" ht="12.75" x14ac:dyDescent="0.25">
      <c r="A16" s="349" t="s">
        <v>277</v>
      </c>
      <c r="B16" s="350"/>
      <c r="C16" s="28">
        <v>0</v>
      </c>
      <c r="D16" s="28">
        <v>15914475</v>
      </c>
      <c r="E16" s="28">
        <v>36606142</v>
      </c>
      <c r="F16" s="28">
        <v>0</v>
      </c>
      <c r="G16" s="28">
        <v>0</v>
      </c>
      <c r="H16" s="28">
        <v>33600784</v>
      </c>
      <c r="I16" s="28">
        <f>SUM($C16:H16)</f>
        <v>86121401</v>
      </c>
    </row>
    <row r="17" spans="1:9" ht="12.75" x14ac:dyDescent="0.25">
      <c r="A17" s="349" t="s">
        <v>283</v>
      </c>
      <c r="B17" s="350"/>
      <c r="C17" s="28">
        <v>0</v>
      </c>
      <c r="D17" s="28">
        <v>992</v>
      </c>
      <c r="E17" s="28">
        <v>24188</v>
      </c>
      <c r="F17" s="28">
        <v>0</v>
      </c>
      <c r="G17" s="28">
        <v>0</v>
      </c>
      <c r="H17" s="28">
        <v>39514</v>
      </c>
      <c r="I17" s="28">
        <f>SUM($C17:H17)</f>
        <v>64694</v>
      </c>
    </row>
    <row r="18" spans="1:9" ht="33" customHeight="1" x14ac:dyDescent="0.25">
      <c r="A18" s="344" t="s">
        <v>363</v>
      </c>
      <c r="B18" s="345"/>
    </row>
    <row r="19" spans="1:9" ht="12.75" x14ac:dyDescent="0.25">
      <c r="A19" s="351" t="s">
        <v>269</v>
      </c>
      <c r="B19" s="352"/>
      <c r="C19" s="9">
        <v>5608593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SUM($C19:H19)</f>
        <v>5608593</v>
      </c>
    </row>
    <row r="20" spans="1:9" ht="12.75" x14ac:dyDescent="0.25">
      <c r="A20" s="349" t="s">
        <v>16</v>
      </c>
      <c r="B20" s="350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f>SUM($C20:H20)</f>
        <v>0</v>
      </c>
    </row>
    <row r="21" spans="1:9" ht="12.75" x14ac:dyDescent="0.25">
      <c r="A21" s="349" t="s">
        <v>277</v>
      </c>
      <c r="B21" s="350"/>
      <c r="C21" s="28">
        <v>5608593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f>SUM($C21:H21)</f>
        <v>5608593</v>
      </c>
    </row>
    <row r="22" spans="1:9" ht="12.75" x14ac:dyDescent="0.25">
      <c r="A22" s="349" t="s">
        <v>283</v>
      </c>
      <c r="B22" s="350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f>SUM($C22:H22)</f>
        <v>0</v>
      </c>
    </row>
    <row r="23" spans="1:9" ht="33" customHeight="1" x14ac:dyDescent="0.25">
      <c r="A23" s="344" t="s">
        <v>362</v>
      </c>
      <c r="B23" s="345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</sheetData>
  <mergeCells count="20"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pageOrder="overThenDown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</row>
    <row r="2" spans="1:9" ht="12.75" x14ac:dyDescent="0.25">
      <c r="A2" s="258" t="s">
        <v>366</v>
      </c>
      <c r="B2" s="228"/>
      <c r="C2" s="228"/>
      <c r="D2" s="228"/>
      <c r="E2" s="228"/>
      <c r="F2" s="228"/>
      <c r="G2" s="228"/>
      <c r="H2" s="228"/>
      <c r="I2" s="8" t="s">
        <v>253</v>
      </c>
    </row>
    <row r="4" spans="1:9" ht="12.75" x14ac:dyDescent="0.25">
      <c r="A4" s="283" t="s">
        <v>252</v>
      </c>
      <c r="B4" s="284"/>
      <c r="C4" s="284"/>
      <c r="D4" s="284"/>
      <c r="E4" s="284"/>
      <c r="F4" s="284"/>
      <c r="G4" s="284"/>
      <c r="H4" s="284"/>
      <c r="I4" s="284"/>
    </row>
    <row r="6" spans="1:9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72</v>
      </c>
    </row>
    <row r="7" spans="1:9" ht="22.5" x14ac:dyDescent="0.25">
      <c r="A7" s="348"/>
      <c r="B7" s="348"/>
      <c r="C7" s="3" t="s">
        <v>70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97</v>
      </c>
      <c r="I7" s="3" t="s">
        <v>60</v>
      </c>
    </row>
    <row r="8" spans="1:9" ht="33" customHeight="1" x14ac:dyDescent="0.25">
      <c r="A8" s="344" t="s">
        <v>365</v>
      </c>
      <c r="B8" s="345"/>
    </row>
    <row r="9" spans="1:9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44" t="s">
        <v>364</v>
      </c>
      <c r="B13" s="345"/>
    </row>
    <row r="14" spans="1:9" ht="12.75" x14ac:dyDescent="0.25">
      <c r="A14" s="351" t="s">
        <v>269</v>
      </c>
      <c r="B14" s="352"/>
      <c r="C14" s="9">
        <v>0</v>
      </c>
      <c r="D14" s="9">
        <v>0</v>
      </c>
      <c r="E14" s="9">
        <v>0</v>
      </c>
      <c r="F14" s="9">
        <v>4700000</v>
      </c>
      <c r="G14" s="9">
        <v>0</v>
      </c>
      <c r="H14" s="9">
        <v>0</v>
      </c>
      <c r="I14" s="9">
        <f>SUM($C14:H14)</f>
        <v>4700000</v>
      </c>
    </row>
    <row r="15" spans="1:9" ht="12.75" x14ac:dyDescent="0.25">
      <c r="A15" s="349" t="s">
        <v>16</v>
      </c>
      <c r="B15" s="350"/>
      <c r="C15" s="28">
        <v>0</v>
      </c>
      <c r="D15" s="28">
        <v>0</v>
      </c>
      <c r="E15" s="28">
        <v>0</v>
      </c>
      <c r="F15" s="28">
        <v>2570000</v>
      </c>
      <c r="G15" s="28">
        <v>0</v>
      </c>
      <c r="H15" s="28">
        <v>0</v>
      </c>
      <c r="I15" s="28">
        <f>SUM($C15:H15)</f>
        <v>2570000</v>
      </c>
    </row>
    <row r="16" spans="1:9" ht="12.75" x14ac:dyDescent="0.25">
      <c r="A16" s="349" t="s">
        <v>277</v>
      </c>
      <c r="B16" s="350"/>
      <c r="C16" s="28">
        <v>0</v>
      </c>
      <c r="D16" s="28">
        <v>0</v>
      </c>
      <c r="E16" s="28">
        <v>0</v>
      </c>
      <c r="F16" s="28">
        <v>2130000</v>
      </c>
      <c r="G16" s="28">
        <v>0</v>
      </c>
      <c r="H16" s="28">
        <v>0</v>
      </c>
      <c r="I16" s="28">
        <f>SUM($C16:H16)</f>
        <v>2130000</v>
      </c>
    </row>
    <row r="17" spans="1:9" ht="12.75" x14ac:dyDescent="0.25">
      <c r="A17" s="349" t="s">
        <v>283</v>
      </c>
      <c r="B17" s="350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0</v>
      </c>
    </row>
    <row r="18" spans="1:9" ht="33" customHeight="1" x14ac:dyDescent="0.25">
      <c r="A18" s="344" t="s">
        <v>363</v>
      </c>
      <c r="B18" s="345"/>
    </row>
    <row r="19" spans="1:9" ht="12.75" x14ac:dyDescent="0.25">
      <c r="A19" s="351" t="s">
        <v>269</v>
      </c>
      <c r="B19" s="352"/>
      <c r="C19" s="9"/>
      <c r="D19" s="9"/>
      <c r="E19" s="9"/>
      <c r="F19" s="9"/>
      <c r="G19" s="9"/>
      <c r="H19" s="9"/>
      <c r="I19" s="9">
        <f>SUM($C19:H19)</f>
        <v>0</v>
      </c>
    </row>
    <row r="20" spans="1:9" ht="12.75" x14ac:dyDescent="0.25">
      <c r="A20" s="349" t="s">
        <v>16</v>
      </c>
      <c r="B20" s="350"/>
      <c r="C20" s="28"/>
      <c r="D20" s="28"/>
      <c r="E20" s="28"/>
      <c r="F20" s="28"/>
      <c r="G20" s="28"/>
      <c r="H20" s="28"/>
      <c r="I20" s="28">
        <f>SUM($C20:H20)</f>
        <v>0</v>
      </c>
    </row>
    <row r="21" spans="1:9" ht="12.75" x14ac:dyDescent="0.25">
      <c r="A21" s="349" t="s">
        <v>277</v>
      </c>
      <c r="B21" s="350"/>
      <c r="C21" s="28"/>
      <c r="D21" s="28"/>
      <c r="E21" s="28"/>
      <c r="F21" s="28"/>
      <c r="G21" s="28"/>
      <c r="H21" s="28"/>
      <c r="I21" s="28">
        <f>SUM($C21:H21)</f>
        <v>0</v>
      </c>
    </row>
    <row r="22" spans="1:9" ht="12.75" x14ac:dyDescent="0.25">
      <c r="A22" s="349" t="s">
        <v>283</v>
      </c>
      <c r="B22" s="350"/>
      <c r="C22" s="28"/>
      <c r="D22" s="28"/>
      <c r="E22" s="28"/>
      <c r="F22" s="28"/>
      <c r="G22" s="28"/>
      <c r="H22" s="28"/>
      <c r="I22" s="28">
        <f>SUM($C22:H22)</f>
        <v>0</v>
      </c>
    </row>
    <row r="23" spans="1:9" ht="33" customHeight="1" x14ac:dyDescent="0.25">
      <c r="A23" s="344" t="s">
        <v>362</v>
      </c>
      <c r="B23" s="345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</sheetData>
  <mergeCells count="20"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pageOrder="overThenDown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366</v>
      </c>
      <c r="B2" s="228"/>
      <c r="C2" s="228"/>
      <c r="D2" s="228"/>
      <c r="E2" s="228"/>
      <c r="F2" s="228"/>
      <c r="G2" s="228"/>
      <c r="H2" s="228"/>
      <c r="I2" s="8" t="s">
        <v>250</v>
      </c>
      <c r="J2" s="353" t="s">
        <v>366</v>
      </c>
      <c r="K2" s="228"/>
      <c r="L2" s="228"/>
      <c r="M2" s="228"/>
      <c r="N2" s="228"/>
      <c r="O2" s="228"/>
      <c r="P2" s="8" t="s">
        <v>250</v>
      </c>
    </row>
    <row r="4" spans="1:16" ht="12.75" x14ac:dyDescent="0.25">
      <c r="A4" s="283" t="s">
        <v>249</v>
      </c>
      <c r="B4" s="284"/>
      <c r="C4" s="284"/>
      <c r="D4" s="284"/>
      <c r="E4" s="284"/>
      <c r="F4" s="284"/>
      <c r="G4" s="284"/>
      <c r="H4" s="284"/>
      <c r="I4" s="284"/>
      <c r="J4" s="283" t="s">
        <v>249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72</v>
      </c>
    </row>
    <row r="7" spans="1:16" ht="22.5" x14ac:dyDescent="0.25">
      <c r="A7" s="348"/>
      <c r="B7" s="348"/>
      <c r="C7" s="3" t="s">
        <v>70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61</v>
      </c>
      <c r="I7" s="3" t="s">
        <v>97</v>
      </c>
      <c r="J7" s="3" t="s">
        <v>60</v>
      </c>
    </row>
    <row r="8" spans="1:16" ht="33" customHeight="1" x14ac:dyDescent="0.25">
      <c r="A8" s="344" t="s">
        <v>365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44" t="s">
        <v>364</v>
      </c>
      <c r="B13" s="345"/>
    </row>
    <row r="14" spans="1:16" ht="12.75" x14ac:dyDescent="0.25">
      <c r="A14" s="351" t="s">
        <v>269</v>
      </c>
      <c r="B14" s="352"/>
      <c r="C14" s="9">
        <v>3899492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>SUM($C14:I14)</f>
        <v>3899492</v>
      </c>
    </row>
    <row r="15" spans="1:16" ht="12.75" x14ac:dyDescent="0.25">
      <c r="A15" s="349" t="s">
        <v>16</v>
      </c>
      <c r="B15" s="350"/>
      <c r="C15" s="28">
        <v>3305810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f>SUM($C15:I15)</f>
        <v>3305810</v>
      </c>
    </row>
    <row r="16" spans="1:16" ht="12.75" x14ac:dyDescent="0.25">
      <c r="A16" s="349" t="s">
        <v>277</v>
      </c>
      <c r="B16" s="350"/>
      <c r="C16" s="28">
        <v>586322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f>SUM($C16:I16)</f>
        <v>586322</v>
      </c>
    </row>
    <row r="17" spans="1:10" ht="12.75" x14ac:dyDescent="0.25">
      <c r="A17" s="349" t="s">
        <v>283</v>
      </c>
      <c r="B17" s="350"/>
      <c r="C17" s="28">
        <v>7360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f>SUM($C17:I17)</f>
        <v>7360</v>
      </c>
    </row>
    <row r="18" spans="1:10" ht="33" customHeight="1" x14ac:dyDescent="0.25">
      <c r="A18" s="344" t="s">
        <v>363</v>
      </c>
      <c r="B18" s="345"/>
    </row>
    <row r="19" spans="1:10" ht="12.75" x14ac:dyDescent="0.25">
      <c r="A19" s="351" t="s">
        <v>269</v>
      </c>
      <c r="B19" s="352"/>
      <c r="C19" s="9"/>
      <c r="D19" s="9"/>
      <c r="E19" s="9"/>
      <c r="F19" s="9"/>
      <c r="G19" s="9"/>
      <c r="H19" s="9"/>
      <c r="I19" s="9"/>
      <c r="J19" s="9">
        <f>SUM($C19:I19)</f>
        <v>0</v>
      </c>
    </row>
    <row r="20" spans="1:10" ht="12.75" x14ac:dyDescent="0.25">
      <c r="A20" s="349" t="s">
        <v>16</v>
      </c>
      <c r="B20" s="350"/>
      <c r="C20" s="28"/>
      <c r="D20" s="28"/>
      <c r="E20" s="28"/>
      <c r="F20" s="28"/>
      <c r="G20" s="28"/>
      <c r="H20" s="28"/>
      <c r="I20" s="28"/>
      <c r="J20" s="28">
        <f>SUM($C20:I20)</f>
        <v>0</v>
      </c>
    </row>
    <row r="21" spans="1:10" ht="12.75" x14ac:dyDescent="0.25">
      <c r="A21" s="349" t="s">
        <v>277</v>
      </c>
      <c r="B21" s="350"/>
      <c r="C21" s="28"/>
      <c r="D21" s="28"/>
      <c r="E21" s="28"/>
      <c r="F21" s="28"/>
      <c r="G21" s="28"/>
      <c r="H21" s="28"/>
      <c r="I21" s="28"/>
      <c r="J21" s="28">
        <f>SUM($C21:I21)</f>
        <v>0</v>
      </c>
    </row>
    <row r="22" spans="1:10" ht="12.75" x14ac:dyDescent="0.25">
      <c r="A22" s="349" t="s">
        <v>283</v>
      </c>
      <c r="B22" s="350"/>
      <c r="C22" s="28"/>
      <c r="D22" s="28"/>
      <c r="E22" s="28"/>
      <c r="F22" s="28"/>
      <c r="G22" s="28"/>
      <c r="H22" s="28"/>
      <c r="I22" s="28"/>
      <c r="J22" s="28">
        <f>SUM($C22:I22)</f>
        <v>0</v>
      </c>
    </row>
    <row r="23" spans="1:10" ht="33" customHeight="1" x14ac:dyDescent="0.25">
      <c r="A23" s="344" t="s">
        <v>362</v>
      </c>
      <c r="B23" s="345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366</v>
      </c>
      <c r="B2" s="228"/>
      <c r="C2" s="228"/>
      <c r="D2" s="228"/>
      <c r="E2" s="228"/>
      <c r="F2" s="228"/>
      <c r="G2" s="228"/>
      <c r="H2" s="228"/>
      <c r="I2" s="8" t="s">
        <v>248</v>
      </c>
      <c r="J2" s="353" t="s">
        <v>366</v>
      </c>
      <c r="K2" s="228"/>
      <c r="L2" s="228"/>
      <c r="M2" s="228"/>
      <c r="N2" s="228"/>
      <c r="O2" s="228"/>
      <c r="P2" s="8" t="s">
        <v>248</v>
      </c>
    </row>
    <row r="4" spans="1:16" ht="12.75" x14ac:dyDescent="0.25">
      <c r="A4" s="283" t="s">
        <v>247</v>
      </c>
      <c r="B4" s="284"/>
      <c r="C4" s="284"/>
      <c r="D4" s="284"/>
      <c r="E4" s="284"/>
      <c r="F4" s="284"/>
      <c r="G4" s="284"/>
      <c r="H4" s="284"/>
      <c r="I4" s="284"/>
      <c r="J4" s="283" t="s">
        <v>247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72</v>
      </c>
    </row>
    <row r="7" spans="1:16" ht="33.75" x14ac:dyDescent="0.25">
      <c r="A7" s="348"/>
      <c r="B7" s="348"/>
      <c r="C7" s="3" t="s">
        <v>70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61</v>
      </c>
      <c r="I7" s="3" t="s">
        <v>97</v>
      </c>
      <c r="J7" s="3" t="s">
        <v>60</v>
      </c>
    </row>
    <row r="8" spans="1:16" ht="33" customHeight="1" x14ac:dyDescent="0.25">
      <c r="A8" s="344" t="s">
        <v>365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44" t="s">
        <v>364</v>
      </c>
      <c r="B13" s="345"/>
    </row>
    <row r="14" spans="1:16" ht="12.75" x14ac:dyDescent="0.25">
      <c r="A14" s="351" t="s">
        <v>269</v>
      </c>
      <c r="B14" s="352"/>
      <c r="C14" s="9">
        <v>0</v>
      </c>
      <c r="D14" s="9">
        <v>22583051</v>
      </c>
      <c r="E14" s="9">
        <v>277180092</v>
      </c>
      <c r="F14" s="9">
        <v>0</v>
      </c>
      <c r="G14" s="9">
        <v>0</v>
      </c>
      <c r="H14" s="9">
        <v>0</v>
      </c>
      <c r="I14" s="9">
        <v>0</v>
      </c>
      <c r="J14" s="9">
        <f>SUM($C14:I14)</f>
        <v>299763143</v>
      </c>
    </row>
    <row r="15" spans="1:16" ht="12.75" x14ac:dyDescent="0.25">
      <c r="A15" s="349" t="s">
        <v>16</v>
      </c>
      <c r="B15" s="350"/>
      <c r="C15" s="28">
        <v>0</v>
      </c>
      <c r="D15" s="28">
        <v>4745845</v>
      </c>
      <c r="E15" s="28">
        <v>14919923</v>
      </c>
      <c r="F15" s="28">
        <v>0</v>
      </c>
      <c r="G15" s="28">
        <v>0</v>
      </c>
      <c r="H15" s="28">
        <v>0</v>
      </c>
      <c r="I15" s="28">
        <v>0</v>
      </c>
      <c r="J15" s="28">
        <f>SUM($C15:I15)</f>
        <v>19665768</v>
      </c>
    </row>
    <row r="16" spans="1:16" ht="12.75" x14ac:dyDescent="0.25">
      <c r="A16" s="349" t="s">
        <v>277</v>
      </c>
      <c r="B16" s="350"/>
      <c r="C16" s="28">
        <v>0</v>
      </c>
      <c r="D16" s="28">
        <v>17837206</v>
      </c>
      <c r="E16" s="28">
        <v>262257559</v>
      </c>
      <c r="F16" s="28">
        <v>0</v>
      </c>
      <c r="G16" s="28">
        <v>0</v>
      </c>
      <c r="H16" s="28">
        <v>0</v>
      </c>
      <c r="I16" s="28">
        <v>0</v>
      </c>
      <c r="J16" s="28">
        <f>SUM($C16:I16)</f>
        <v>280094765</v>
      </c>
    </row>
    <row r="17" spans="1:10" ht="12.75" x14ac:dyDescent="0.25">
      <c r="A17" s="349" t="s">
        <v>283</v>
      </c>
      <c r="B17" s="350"/>
      <c r="C17" s="28">
        <v>0</v>
      </c>
      <c r="D17" s="28">
        <v>0</v>
      </c>
      <c r="E17" s="28">
        <v>2610</v>
      </c>
      <c r="F17" s="28">
        <v>0</v>
      </c>
      <c r="G17" s="28">
        <v>0</v>
      </c>
      <c r="H17" s="28">
        <v>0</v>
      </c>
      <c r="I17" s="28">
        <v>0</v>
      </c>
      <c r="J17" s="28">
        <f>SUM($C17:I17)</f>
        <v>2610</v>
      </c>
    </row>
    <row r="18" spans="1:10" ht="33" customHeight="1" x14ac:dyDescent="0.25">
      <c r="A18" s="344" t="s">
        <v>363</v>
      </c>
      <c r="B18" s="345"/>
    </row>
    <row r="19" spans="1:10" ht="12.75" x14ac:dyDescent="0.25">
      <c r="A19" s="351" t="s">
        <v>269</v>
      </c>
      <c r="B19" s="352"/>
      <c r="C19" s="9"/>
      <c r="D19" s="9"/>
      <c r="E19" s="9"/>
      <c r="F19" s="9"/>
      <c r="G19" s="9"/>
      <c r="H19" s="9"/>
      <c r="I19" s="9"/>
      <c r="J19" s="9">
        <f>SUM($C19:I19)</f>
        <v>0</v>
      </c>
    </row>
    <row r="20" spans="1:10" ht="12.75" x14ac:dyDescent="0.25">
      <c r="A20" s="349" t="s">
        <v>16</v>
      </c>
      <c r="B20" s="350"/>
      <c r="C20" s="28"/>
      <c r="D20" s="28"/>
      <c r="E20" s="28"/>
      <c r="F20" s="28"/>
      <c r="G20" s="28"/>
      <c r="H20" s="28"/>
      <c r="I20" s="28"/>
      <c r="J20" s="28">
        <f>SUM($C20:I20)</f>
        <v>0</v>
      </c>
    </row>
    <row r="21" spans="1:10" ht="12.75" x14ac:dyDescent="0.25">
      <c r="A21" s="349" t="s">
        <v>277</v>
      </c>
      <c r="B21" s="350"/>
      <c r="C21" s="28"/>
      <c r="D21" s="28"/>
      <c r="E21" s="28"/>
      <c r="F21" s="28"/>
      <c r="G21" s="28"/>
      <c r="H21" s="28"/>
      <c r="I21" s="28"/>
      <c r="J21" s="28">
        <f>SUM($C21:I21)</f>
        <v>0</v>
      </c>
    </row>
    <row r="22" spans="1:10" ht="12.75" x14ac:dyDescent="0.25">
      <c r="A22" s="349" t="s">
        <v>283</v>
      </c>
      <c r="B22" s="350"/>
      <c r="C22" s="28"/>
      <c r="D22" s="28"/>
      <c r="E22" s="28"/>
      <c r="F22" s="28"/>
      <c r="G22" s="28"/>
      <c r="H22" s="28"/>
      <c r="I22" s="28"/>
      <c r="J22" s="28">
        <f>SUM($C22:I22)</f>
        <v>0</v>
      </c>
    </row>
    <row r="23" spans="1:10" ht="33" customHeight="1" x14ac:dyDescent="0.25">
      <c r="A23" s="344" t="s">
        <v>362</v>
      </c>
      <c r="B23" s="345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A4" sqref="A4:I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8" ht="12.75" x14ac:dyDescent="0.25">
      <c r="A1" s="258" t="s">
        <v>279</v>
      </c>
      <c r="B1" s="228"/>
      <c r="C1" s="228"/>
      <c r="D1" s="228"/>
      <c r="E1" s="228"/>
      <c r="F1" s="228"/>
      <c r="G1" s="228"/>
      <c r="H1" s="8" t="s">
        <v>274</v>
      </c>
    </row>
    <row r="2" spans="1:8" ht="12.75" x14ac:dyDescent="0.25">
      <c r="A2" s="258" t="s">
        <v>366</v>
      </c>
      <c r="B2" s="228"/>
      <c r="C2" s="228"/>
      <c r="D2" s="228"/>
      <c r="E2" s="228"/>
      <c r="F2" s="228"/>
      <c r="G2" s="228"/>
      <c r="H2" s="8" t="s">
        <v>244</v>
      </c>
    </row>
    <row r="4" spans="1:8" ht="12.75" x14ac:dyDescent="0.25">
      <c r="A4" s="283" t="s">
        <v>243</v>
      </c>
      <c r="B4" s="284"/>
      <c r="C4" s="284"/>
      <c r="D4" s="284"/>
      <c r="E4" s="284"/>
      <c r="F4" s="284"/>
      <c r="G4" s="284"/>
      <c r="H4" s="284"/>
    </row>
    <row r="6" spans="1:8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8</v>
      </c>
      <c r="H6" s="12" t="s">
        <v>72</v>
      </c>
    </row>
    <row r="7" spans="1:8" ht="45" x14ac:dyDescent="0.25">
      <c r="A7" s="348"/>
      <c r="B7" s="348"/>
      <c r="C7" s="3" t="s">
        <v>70</v>
      </c>
      <c r="D7" s="3" t="s">
        <v>122</v>
      </c>
      <c r="E7" s="3" t="s">
        <v>121</v>
      </c>
      <c r="F7" s="3" t="s">
        <v>120</v>
      </c>
      <c r="G7" s="3" t="s">
        <v>97</v>
      </c>
      <c r="H7" s="3" t="s">
        <v>60</v>
      </c>
    </row>
    <row r="8" spans="1:8" ht="33" customHeight="1" x14ac:dyDescent="0.25">
      <c r="A8" s="344" t="s">
        <v>365</v>
      </c>
      <c r="B8" s="345"/>
    </row>
    <row r="9" spans="1:8" ht="12.75" x14ac:dyDescent="0.25">
      <c r="A9" s="351" t="s">
        <v>269</v>
      </c>
      <c r="B9" s="352"/>
      <c r="C9" s="9"/>
      <c r="D9" s="9"/>
      <c r="E9" s="9"/>
      <c r="F9" s="9"/>
      <c r="G9" s="9"/>
      <c r="H9" s="9">
        <f>SUM($C9:G9)</f>
        <v>0</v>
      </c>
    </row>
    <row r="10" spans="1:8" ht="12.75" x14ac:dyDescent="0.25">
      <c r="A10" s="349" t="s">
        <v>16</v>
      </c>
      <c r="B10" s="350"/>
      <c r="C10" s="28"/>
      <c r="D10" s="28"/>
      <c r="E10" s="28"/>
      <c r="F10" s="28"/>
      <c r="G10" s="28"/>
      <c r="H10" s="28">
        <f>SUM($C10:G10)</f>
        <v>0</v>
      </c>
    </row>
    <row r="11" spans="1:8" ht="12.75" x14ac:dyDescent="0.25">
      <c r="A11" s="349" t="s">
        <v>277</v>
      </c>
      <c r="B11" s="350"/>
      <c r="C11" s="28"/>
      <c r="D11" s="28"/>
      <c r="E11" s="28"/>
      <c r="F11" s="28"/>
      <c r="G11" s="28"/>
      <c r="H11" s="28">
        <f>SUM($C11:G11)</f>
        <v>0</v>
      </c>
    </row>
    <row r="12" spans="1:8" ht="12.75" x14ac:dyDescent="0.25">
      <c r="A12" s="349" t="s">
        <v>283</v>
      </c>
      <c r="B12" s="350"/>
      <c r="C12" s="28"/>
      <c r="D12" s="28"/>
      <c r="E12" s="28"/>
      <c r="F12" s="28"/>
      <c r="G12" s="28"/>
      <c r="H12" s="28">
        <f>SUM($C12:G12)</f>
        <v>0</v>
      </c>
    </row>
    <row r="13" spans="1:8" ht="33" customHeight="1" x14ac:dyDescent="0.25">
      <c r="A13" s="344" t="s">
        <v>364</v>
      </c>
      <c r="B13" s="345"/>
    </row>
    <row r="14" spans="1:8" ht="12.75" x14ac:dyDescent="0.25">
      <c r="A14" s="351" t="s">
        <v>269</v>
      </c>
      <c r="B14" s="352"/>
      <c r="C14" s="9">
        <v>173734</v>
      </c>
      <c r="D14" s="9">
        <v>0</v>
      </c>
      <c r="E14" s="9">
        <v>0</v>
      </c>
      <c r="F14" s="9">
        <v>0</v>
      </c>
      <c r="G14" s="9">
        <v>0</v>
      </c>
      <c r="H14" s="9">
        <f>SUM($C14:G14)</f>
        <v>173734</v>
      </c>
    </row>
    <row r="15" spans="1:8" ht="12.75" x14ac:dyDescent="0.25">
      <c r="A15" s="349" t="s">
        <v>16</v>
      </c>
      <c r="B15" s="350"/>
      <c r="C15" s="28">
        <v>121210</v>
      </c>
      <c r="D15" s="28">
        <v>0</v>
      </c>
      <c r="E15" s="28">
        <v>0</v>
      </c>
      <c r="F15" s="28">
        <v>0</v>
      </c>
      <c r="G15" s="28">
        <v>0</v>
      </c>
      <c r="H15" s="28">
        <f>SUM($C15:G15)</f>
        <v>121210</v>
      </c>
    </row>
    <row r="16" spans="1:8" ht="12.75" x14ac:dyDescent="0.25">
      <c r="A16" s="349" t="s">
        <v>277</v>
      </c>
      <c r="B16" s="350"/>
      <c r="C16" s="28">
        <v>46989</v>
      </c>
      <c r="D16" s="28">
        <v>0</v>
      </c>
      <c r="E16" s="28">
        <v>0</v>
      </c>
      <c r="F16" s="28">
        <v>0</v>
      </c>
      <c r="G16" s="28">
        <v>0</v>
      </c>
      <c r="H16" s="28">
        <f>SUM($C16:G16)</f>
        <v>46989</v>
      </c>
    </row>
    <row r="17" spans="1:8" ht="12.75" x14ac:dyDescent="0.25">
      <c r="A17" s="349" t="s">
        <v>283</v>
      </c>
      <c r="B17" s="350"/>
      <c r="C17" s="28">
        <v>5535</v>
      </c>
      <c r="D17" s="28">
        <v>0</v>
      </c>
      <c r="E17" s="28">
        <v>0</v>
      </c>
      <c r="F17" s="28">
        <v>0</v>
      </c>
      <c r="G17" s="28">
        <v>0</v>
      </c>
      <c r="H17" s="28">
        <f>SUM($C17:G17)</f>
        <v>5535</v>
      </c>
    </row>
    <row r="18" spans="1:8" ht="33" customHeight="1" x14ac:dyDescent="0.25">
      <c r="A18" s="344" t="s">
        <v>363</v>
      </c>
      <c r="B18" s="345"/>
    </row>
    <row r="19" spans="1:8" ht="12.75" x14ac:dyDescent="0.25">
      <c r="A19" s="351" t="s">
        <v>269</v>
      </c>
      <c r="B19" s="352"/>
      <c r="C19" s="9"/>
      <c r="D19" s="9"/>
      <c r="E19" s="9"/>
      <c r="F19" s="9"/>
      <c r="G19" s="9"/>
      <c r="H19" s="9">
        <f>SUM($C19:G19)</f>
        <v>0</v>
      </c>
    </row>
    <row r="20" spans="1:8" ht="12.75" x14ac:dyDescent="0.25">
      <c r="A20" s="349" t="s">
        <v>16</v>
      </c>
      <c r="B20" s="350"/>
      <c r="C20" s="28"/>
      <c r="D20" s="28"/>
      <c r="E20" s="28"/>
      <c r="F20" s="28"/>
      <c r="G20" s="28"/>
      <c r="H20" s="28">
        <f>SUM($C20:G20)</f>
        <v>0</v>
      </c>
    </row>
    <row r="21" spans="1:8" ht="12.75" x14ac:dyDescent="0.25">
      <c r="A21" s="349" t="s">
        <v>277</v>
      </c>
      <c r="B21" s="350"/>
      <c r="C21" s="28"/>
      <c r="D21" s="28"/>
      <c r="E21" s="28"/>
      <c r="F21" s="28"/>
      <c r="G21" s="28"/>
      <c r="H21" s="28">
        <f>SUM($C21:G21)</f>
        <v>0</v>
      </c>
    </row>
    <row r="22" spans="1:8" ht="12.75" x14ac:dyDescent="0.25">
      <c r="A22" s="349" t="s">
        <v>283</v>
      </c>
      <c r="B22" s="350"/>
      <c r="C22" s="28"/>
      <c r="D22" s="28"/>
      <c r="E22" s="28"/>
      <c r="F22" s="28"/>
      <c r="G22" s="28"/>
      <c r="H22" s="28">
        <f>SUM($C22:G22)</f>
        <v>0</v>
      </c>
    </row>
    <row r="23" spans="1:8" ht="33" customHeight="1" x14ac:dyDescent="0.25">
      <c r="A23" s="344" t="s">
        <v>362</v>
      </c>
      <c r="B23" s="345"/>
    </row>
    <row r="24" spans="1:8" x14ac:dyDescent="0.25">
      <c r="A24" s="7"/>
      <c r="B24" s="7"/>
      <c r="C24" s="7"/>
      <c r="D24" s="7"/>
      <c r="E24" s="7"/>
      <c r="F24" s="7"/>
      <c r="G24" s="7"/>
      <c r="H24" s="7"/>
    </row>
  </sheetData>
  <mergeCells count="20"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A1:G1"/>
    <mergeCell ref="A2:G2"/>
    <mergeCell ref="A4:H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pageOrder="overThenDown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366</v>
      </c>
      <c r="B2" s="228"/>
      <c r="C2" s="228"/>
      <c r="D2" s="228"/>
      <c r="E2" s="228"/>
      <c r="F2" s="228"/>
      <c r="G2" s="228"/>
      <c r="H2" s="228"/>
      <c r="I2" s="8" t="s">
        <v>241</v>
      </c>
      <c r="J2" s="353" t="s">
        <v>366</v>
      </c>
      <c r="K2" s="228"/>
      <c r="L2" s="228"/>
      <c r="M2" s="228"/>
      <c r="N2" s="228"/>
      <c r="O2" s="228"/>
      <c r="P2" s="8" t="s">
        <v>241</v>
      </c>
    </row>
    <row r="4" spans="1:16" ht="12.75" x14ac:dyDescent="0.25">
      <c r="A4" s="283" t="s">
        <v>240</v>
      </c>
      <c r="B4" s="284"/>
      <c r="C4" s="284"/>
      <c r="D4" s="284"/>
      <c r="E4" s="284"/>
      <c r="F4" s="284"/>
      <c r="G4" s="284"/>
      <c r="H4" s="284"/>
      <c r="I4" s="284"/>
      <c r="J4" s="283" t="s">
        <v>240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67.5" x14ac:dyDescent="0.25">
      <c r="A7" s="348"/>
      <c r="B7" s="348"/>
      <c r="C7" s="3" t="s">
        <v>70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97</v>
      </c>
      <c r="L7" s="3" t="s">
        <v>61</v>
      </c>
      <c r="M7" s="3" t="s">
        <v>60</v>
      </c>
    </row>
    <row r="8" spans="1:16" ht="33" customHeight="1" x14ac:dyDescent="0.25">
      <c r="A8" s="344" t="s">
        <v>365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44" t="s">
        <v>364</v>
      </c>
      <c r="B13" s="345"/>
    </row>
    <row r="14" spans="1:16" ht="12.75" x14ac:dyDescent="0.25">
      <c r="A14" s="351" t="s">
        <v>269</v>
      </c>
      <c r="B14" s="352"/>
      <c r="C14" s="9">
        <v>10146134</v>
      </c>
      <c r="D14" s="9">
        <v>26614469</v>
      </c>
      <c r="E14" s="9">
        <v>92268853</v>
      </c>
      <c r="F14" s="9">
        <v>13846038</v>
      </c>
      <c r="G14" s="9">
        <v>178774338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>SUM($C14:L14)</f>
        <v>321649832</v>
      </c>
    </row>
    <row r="15" spans="1:16" ht="12.75" x14ac:dyDescent="0.25">
      <c r="A15" s="349" t="s">
        <v>16</v>
      </c>
      <c r="B15" s="350"/>
      <c r="C15" s="28">
        <v>8560994</v>
      </c>
      <c r="D15" s="28">
        <v>21795312</v>
      </c>
      <c r="E15" s="28">
        <v>22450811</v>
      </c>
      <c r="F15" s="28">
        <v>6045288</v>
      </c>
      <c r="G15" s="28">
        <v>116905974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f>SUM($C15:L15)</f>
        <v>175758379</v>
      </c>
    </row>
    <row r="16" spans="1:16" ht="12.75" x14ac:dyDescent="0.25">
      <c r="A16" s="349" t="s">
        <v>277</v>
      </c>
      <c r="B16" s="350"/>
      <c r="C16" s="28">
        <v>1585140</v>
      </c>
      <c r="D16" s="28">
        <v>4819157</v>
      </c>
      <c r="E16" s="28">
        <v>69818042</v>
      </c>
      <c r="F16" s="28">
        <v>7800750</v>
      </c>
      <c r="G16" s="28">
        <v>61868364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f>SUM($C16:L16)</f>
        <v>145891453</v>
      </c>
    </row>
    <row r="17" spans="1:13" ht="12.75" x14ac:dyDescent="0.25">
      <c r="A17" s="349" t="s">
        <v>283</v>
      </c>
      <c r="B17" s="350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f>SUM($C17:L17)</f>
        <v>0</v>
      </c>
    </row>
    <row r="18" spans="1:13" ht="33" customHeight="1" x14ac:dyDescent="0.25">
      <c r="A18" s="344" t="s">
        <v>363</v>
      </c>
      <c r="B18" s="345"/>
    </row>
    <row r="19" spans="1:13" ht="12.75" x14ac:dyDescent="0.25">
      <c r="A19" s="351" t="s">
        <v>269</v>
      </c>
      <c r="B19" s="352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f>SUM($C19:L19)</f>
        <v>0</v>
      </c>
    </row>
    <row r="20" spans="1:13" ht="12.75" x14ac:dyDescent="0.25">
      <c r="A20" s="349" t="s">
        <v>16</v>
      </c>
      <c r="B20" s="35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f>SUM($C20:L20)</f>
        <v>0</v>
      </c>
    </row>
    <row r="21" spans="1:13" ht="12.75" x14ac:dyDescent="0.25">
      <c r="A21" s="349" t="s">
        <v>277</v>
      </c>
      <c r="B21" s="35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f>SUM($C21:L21)</f>
        <v>0</v>
      </c>
    </row>
    <row r="22" spans="1:13" ht="12.75" x14ac:dyDescent="0.25">
      <c r="A22" s="349" t="s">
        <v>283</v>
      </c>
      <c r="B22" s="35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>
        <f>SUM($C22:L22)</f>
        <v>0</v>
      </c>
    </row>
    <row r="23" spans="1:13" ht="33" customHeight="1" x14ac:dyDescent="0.25">
      <c r="A23" s="344" t="s">
        <v>362</v>
      </c>
      <c r="B23" s="345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D27" sqref="D27"/>
    </sheetView>
  </sheetViews>
  <sheetFormatPr baseColWidth="10" defaultRowHeight="12.75" x14ac:dyDescent="0.2"/>
  <cols>
    <col min="1" max="1" width="6.7109375" style="1" customWidth="1"/>
    <col min="2" max="2" width="49.28515625" style="149" customWidth="1"/>
    <col min="3" max="3" width="6.7109375" style="1" customWidth="1"/>
    <col min="4" max="4" width="59.28515625" style="1" customWidth="1"/>
    <col min="5" max="16384" width="11.42578125" style="1"/>
  </cols>
  <sheetData>
    <row r="1" spans="1:4" s="173" customFormat="1" ht="13.5" thickBot="1" x14ac:dyDescent="0.25">
      <c r="A1" s="201" t="s">
        <v>710</v>
      </c>
      <c r="B1" s="202"/>
      <c r="C1" s="202"/>
      <c r="D1" s="203"/>
    </row>
    <row r="2" spans="1:4" s="173" customFormat="1" x14ac:dyDescent="0.2">
      <c r="A2" s="1"/>
      <c r="B2" s="1"/>
      <c r="C2" s="1"/>
      <c r="D2" s="1"/>
    </row>
    <row r="3" spans="1:4" s="173" customFormat="1" x14ac:dyDescent="0.2">
      <c r="A3" s="175" t="s">
        <v>709</v>
      </c>
      <c r="B3" s="176"/>
      <c r="C3" s="175" t="s">
        <v>709</v>
      </c>
      <c r="D3" s="174"/>
    </row>
    <row r="4" spans="1:4" x14ac:dyDescent="0.2">
      <c r="A4" s="162"/>
      <c r="B4" s="169"/>
      <c r="C4" s="162"/>
      <c r="D4" s="171"/>
    </row>
    <row r="5" spans="1:4" s="154" customFormat="1" ht="12" x14ac:dyDescent="0.2">
      <c r="A5" s="162"/>
      <c r="B5" s="169" t="s">
        <v>708</v>
      </c>
      <c r="C5" s="162"/>
      <c r="D5" s="172" t="s">
        <v>3</v>
      </c>
    </row>
    <row r="6" spans="1:4" s="154" customFormat="1" ht="12" x14ac:dyDescent="0.2">
      <c r="A6" s="162">
        <v>3</v>
      </c>
      <c r="B6" s="163" t="s">
        <v>707</v>
      </c>
      <c r="C6" s="162"/>
      <c r="D6" s="171"/>
    </row>
    <row r="7" spans="1:4" s="154" customFormat="1" ht="12" customHeight="1" x14ac:dyDescent="0.2">
      <c r="A7" s="170" t="s">
        <v>733</v>
      </c>
      <c r="B7" s="163" t="s">
        <v>706</v>
      </c>
      <c r="C7" s="162" t="s">
        <v>741</v>
      </c>
      <c r="D7" s="161" t="s">
        <v>705</v>
      </c>
    </row>
    <row r="8" spans="1:4" s="154" customFormat="1" ht="12" x14ac:dyDescent="0.2">
      <c r="A8" s="162"/>
      <c r="B8" s="163"/>
      <c r="C8" s="162" t="s">
        <v>742</v>
      </c>
      <c r="D8" s="161" t="s">
        <v>704</v>
      </c>
    </row>
    <row r="9" spans="1:4" s="168" customFormat="1" ht="11.25" x14ac:dyDescent="0.2">
      <c r="A9" s="162"/>
      <c r="B9" s="169" t="s">
        <v>703</v>
      </c>
      <c r="C9" s="162" t="s">
        <v>744</v>
      </c>
      <c r="D9" s="161" t="s">
        <v>702</v>
      </c>
    </row>
    <row r="10" spans="1:4" s="154" customFormat="1" ht="12" x14ac:dyDescent="0.2">
      <c r="A10" s="162">
        <v>6</v>
      </c>
      <c r="B10" s="163" t="s">
        <v>682</v>
      </c>
      <c r="C10" s="162" t="s">
        <v>744</v>
      </c>
      <c r="D10" s="161" t="s">
        <v>701</v>
      </c>
    </row>
    <row r="11" spans="1:4" s="154" customFormat="1" ht="12" x14ac:dyDescent="0.2">
      <c r="A11" s="162" t="s">
        <v>734</v>
      </c>
      <c r="B11" s="163" t="s">
        <v>700</v>
      </c>
      <c r="C11" s="382" t="s">
        <v>744</v>
      </c>
      <c r="D11" s="161" t="s">
        <v>699</v>
      </c>
    </row>
    <row r="12" spans="1:4" s="154" customFormat="1" ht="12" x14ac:dyDescent="0.2">
      <c r="A12" s="162" t="s">
        <v>735</v>
      </c>
      <c r="B12" s="163" t="s">
        <v>698</v>
      </c>
      <c r="C12" s="162" t="s">
        <v>744</v>
      </c>
      <c r="D12" s="161" t="s">
        <v>697</v>
      </c>
    </row>
    <row r="13" spans="1:4" s="154" customFormat="1" ht="12" x14ac:dyDescent="0.2">
      <c r="A13" s="162" t="s">
        <v>736</v>
      </c>
      <c r="B13" s="163" t="s">
        <v>696</v>
      </c>
      <c r="C13" s="162" t="s">
        <v>744</v>
      </c>
      <c r="D13" s="161" t="s">
        <v>695</v>
      </c>
    </row>
    <row r="14" spans="1:4" s="154" customFormat="1" ht="12" x14ac:dyDescent="0.2">
      <c r="A14" s="162"/>
      <c r="B14" s="163"/>
      <c r="C14" s="162" t="s">
        <v>744</v>
      </c>
      <c r="D14" s="161" t="s">
        <v>694</v>
      </c>
    </row>
    <row r="15" spans="1:4" s="168" customFormat="1" ht="11.25" x14ac:dyDescent="0.2">
      <c r="A15" s="162">
        <v>13</v>
      </c>
      <c r="B15" s="169" t="s">
        <v>693</v>
      </c>
      <c r="C15" s="162" t="s">
        <v>744</v>
      </c>
      <c r="D15" s="161" t="s">
        <v>692</v>
      </c>
    </row>
    <row r="16" spans="1:4" s="154" customFormat="1" ht="12" x14ac:dyDescent="0.2">
      <c r="A16" s="162"/>
      <c r="B16" s="166" t="s">
        <v>691</v>
      </c>
      <c r="C16" s="162" t="s">
        <v>744</v>
      </c>
      <c r="D16" s="161" t="s">
        <v>690</v>
      </c>
    </row>
    <row r="17" spans="1:4" s="154" customFormat="1" ht="12" x14ac:dyDescent="0.2">
      <c r="A17" s="162">
        <v>14</v>
      </c>
      <c r="B17" s="163" t="s">
        <v>682</v>
      </c>
      <c r="C17" s="162" t="s">
        <v>744</v>
      </c>
      <c r="D17" s="161" t="s">
        <v>689</v>
      </c>
    </row>
    <row r="18" spans="1:4" s="154" customFormat="1" ht="12" x14ac:dyDescent="0.2">
      <c r="A18" s="162" t="s">
        <v>737</v>
      </c>
      <c r="B18" s="163" t="s">
        <v>688</v>
      </c>
      <c r="C18" s="167" t="s">
        <v>744</v>
      </c>
      <c r="D18" s="161" t="s">
        <v>687</v>
      </c>
    </row>
    <row r="19" spans="1:4" s="154" customFormat="1" ht="12" x14ac:dyDescent="0.2">
      <c r="A19" s="162" t="s">
        <v>738</v>
      </c>
      <c r="B19" s="163" t="s">
        <v>686</v>
      </c>
      <c r="C19" s="162" t="s">
        <v>744</v>
      </c>
      <c r="D19" s="161" t="s">
        <v>685</v>
      </c>
    </row>
    <row r="20" spans="1:4" s="154" customFormat="1" ht="12" x14ac:dyDescent="0.2">
      <c r="A20" s="162"/>
      <c r="B20" s="163"/>
      <c r="C20" s="162" t="s">
        <v>743</v>
      </c>
      <c r="D20" s="161" t="s">
        <v>684</v>
      </c>
    </row>
    <row r="21" spans="1:4" s="154" customFormat="1" ht="12" x14ac:dyDescent="0.2">
      <c r="A21" s="162"/>
      <c r="B21" s="166" t="s">
        <v>683</v>
      </c>
      <c r="C21" s="162"/>
      <c r="D21" s="161"/>
    </row>
    <row r="22" spans="1:4" s="154" customFormat="1" ht="22.5" x14ac:dyDescent="0.2">
      <c r="A22" s="162">
        <v>31</v>
      </c>
      <c r="B22" s="163" t="s">
        <v>682</v>
      </c>
      <c r="C22" s="165" t="s">
        <v>744</v>
      </c>
      <c r="D22" s="164" t="s">
        <v>681</v>
      </c>
    </row>
    <row r="23" spans="1:4" s="154" customFormat="1" ht="12" x14ac:dyDescent="0.2">
      <c r="A23" s="162" t="s">
        <v>739</v>
      </c>
      <c r="B23" s="163" t="s">
        <v>680</v>
      </c>
      <c r="C23" s="162" t="s">
        <v>744</v>
      </c>
      <c r="D23" s="161" t="s">
        <v>679</v>
      </c>
    </row>
    <row r="24" spans="1:4" s="154" customFormat="1" ht="12" x14ac:dyDescent="0.2">
      <c r="A24" s="162" t="s">
        <v>740</v>
      </c>
      <c r="B24" s="163" t="s">
        <v>678</v>
      </c>
      <c r="C24" s="162" t="s">
        <v>744</v>
      </c>
      <c r="D24" s="161" t="s">
        <v>677</v>
      </c>
    </row>
    <row r="25" spans="1:4" s="154" customFormat="1" ht="12" x14ac:dyDescent="0.2">
      <c r="A25" s="162"/>
      <c r="B25" s="163"/>
      <c r="C25" s="162"/>
      <c r="D25" s="161"/>
    </row>
    <row r="26" spans="1:4" s="154" customFormat="1" ht="12" x14ac:dyDescent="0.2">
      <c r="A26" s="162"/>
      <c r="B26" s="163"/>
      <c r="C26" s="162"/>
      <c r="D26" s="161"/>
    </row>
    <row r="27" spans="1:4" s="154" customFormat="1" ht="12" x14ac:dyDescent="0.2">
      <c r="A27" s="160"/>
      <c r="B27" s="159"/>
      <c r="C27" s="158"/>
      <c r="D27" s="157"/>
    </row>
    <row r="28" spans="1:4" s="154" customFormat="1" ht="12" customHeight="1" x14ac:dyDescent="0.25">
      <c r="A28" s="155"/>
      <c r="B28" s="204"/>
      <c r="C28" s="204"/>
      <c r="D28" s="204"/>
    </row>
    <row r="29" spans="1:4" s="154" customFormat="1" ht="12" x14ac:dyDescent="0.25">
      <c r="A29" s="155"/>
      <c r="C29" s="156"/>
    </row>
    <row r="30" spans="1:4" s="154" customFormat="1" ht="12" x14ac:dyDescent="0.25">
      <c r="A30" s="155"/>
      <c r="B30" s="155"/>
    </row>
    <row r="31" spans="1:4" s="154" customFormat="1" ht="12" x14ac:dyDescent="0.25">
      <c r="A31" s="155"/>
      <c r="B31" s="155"/>
    </row>
    <row r="32" spans="1:4" s="154" customFormat="1" ht="12" x14ac:dyDescent="0.25">
      <c r="A32" s="155"/>
      <c r="B32" s="155"/>
    </row>
    <row r="33" spans="1:2" s="154" customFormat="1" ht="12" x14ac:dyDescent="0.25">
      <c r="A33" s="155"/>
      <c r="B33" s="155"/>
    </row>
    <row r="34" spans="1:2" s="154" customFormat="1" ht="12" x14ac:dyDescent="0.25">
      <c r="A34" s="155"/>
      <c r="B34" s="155"/>
    </row>
    <row r="35" spans="1:2" s="154" customFormat="1" ht="12" x14ac:dyDescent="0.25">
      <c r="A35" s="155"/>
      <c r="B35" s="155"/>
    </row>
    <row r="36" spans="1:2" s="154" customFormat="1" ht="12" x14ac:dyDescent="0.25">
      <c r="A36" s="155"/>
      <c r="B36" s="155"/>
    </row>
    <row r="37" spans="1:2" s="154" customFormat="1" ht="12" x14ac:dyDescent="0.25">
      <c r="A37" s="155"/>
      <c r="B37" s="155"/>
    </row>
    <row r="38" spans="1:2" s="154" customFormat="1" ht="12" x14ac:dyDescent="0.25">
      <c r="A38" s="155"/>
      <c r="B38" s="155"/>
    </row>
    <row r="39" spans="1:2" s="154" customFormat="1" ht="12" x14ac:dyDescent="0.25">
      <c r="A39" s="155"/>
      <c r="B39" s="155"/>
    </row>
    <row r="40" spans="1:2" s="154" customFormat="1" ht="12" x14ac:dyDescent="0.25">
      <c r="A40" s="155"/>
      <c r="B40" s="155"/>
    </row>
    <row r="41" spans="1:2" s="154" customFormat="1" ht="12" x14ac:dyDescent="0.25">
      <c r="A41" s="155"/>
      <c r="B41" s="155"/>
    </row>
    <row r="42" spans="1:2" s="154" customFormat="1" ht="12" x14ac:dyDescent="0.25">
      <c r="A42" s="155"/>
      <c r="B42" s="155"/>
    </row>
    <row r="43" spans="1:2" s="154" customFormat="1" ht="12" x14ac:dyDescent="0.25">
      <c r="A43" s="155"/>
      <c r="B43" s="155"/>
    </row>
    <row r="44" spans="1:2" s="153" customFormat="1" ht="12" x14ac:dyDescent="0.2">
      <c r="A44" s="68"/>
      <c r="B44" s="151"/>
    </row>
    <row r="45" spans="1:2" s="150" customFormat="1" ht="9" x14ac:dyDescent="0.15">
      <c r="A45" s="152"/>
      <c r="B45" s="151"/>
    </row>
    <row r="46" spans="1:2" s="150" customFormat="1" x14ac:dyDescent="0.2">
      <c r="B46" s="149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51181102362204722"/>
  <pageSetup paperSize="9" scale="9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366</v>
      </c>
      <c r="B2" s="228"/>
      <c r="C2" s="228"/>
      <c r="D2" s="228"/>
      <c r="E2" s="228"/>
      <c r="F2" s="228"/>
      <c r="G2" s="228"/>
      <c r="H2" s="228"/>
      <c r="I2" s="8" t="s">
        <v>236</v>
      </c>
      <c r="J2" s="353" t="s">
        <v>366</v>
      </c>
      <c r="K2" s="228"/>
      <c r="L2" s="228"/>
      <c r="M2" s="228"/>
      <c r="N2" s="228"/>
      <c r="O2" s="228"/>
      <c r="P2" s="8" t="s">
        <v>236</v>
      </c>
    </row>
    <row r="4" spans="1:16" ht="12.75" x14ac:dyDescent="0.25">
      <c r="A4" s="283" t="s">
        <v>235</v>
      </c>
      <c r="B4" s="284"/>
      <c r="C4" s="284"/>
      <c r="D4" s="284"/>
      <c r="E4" s="284"/>
      <c r="F4" s="284"/>
      <c r="G4" s="284"/>
      <c r="H4" s="284"/>
      <c r="I4" s="284"/>
      <c r="J4" s="283" t="s">
        <v>235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72</v>
      </c>
    </row>
    <row r="7" spans="1:16" ht="56.25" x14ac:dyDescent="0.25">
      <c r="A7" s="348"/>
      <c r="B7" s="348"/>
      <c r="C7" s="3" t="s">
        <v>70</v>
      </c>
      <c r="D7" s="3" t="s">
        <v>102</v>
      </c>
      <c r="E7" s="3" t="s">
        <v>101</v>
      </c>
      <c r="F7" s="3" t="s">
        <v>100</v>
      </c>
      <c r="G7" s="3" t="s">
        <v>99</v>
      </c>
      <c r="H7" s="3" t="s">
        <v>98</v>
      </c>
      <c r="I7" s="3" t="s">
        <v>61</v>
      </c>
      <c r="J7" s="3" t="s">
        <v>97</v>
      </c>
      <c r="K7" s="3" t="s">
        <v>60</v>
      </c>
    </row>
    <row r="8" spans="1:16" ht="33" customHeight="1" x14ac:dyDescent="0.25">
      <c r="A8" s="344" t="s">
        <v>365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349" t="s">
        <v>287</v>
      </c>
      <c r="B11" s="350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344" t="s">
        <v>364</v>
      </c>
      <c r="B13" s="345"/>
    </row>
    <row r="14" spans="1:16" ht="12.75" x14ac:dyDescent="0.25">
      <c r="A14" s="351" t="s">
        <v>269</v>
      </c>
      <c r="B14" s="352"/>
      <c r="C14" s="9">
        <v>68410127</v>
      </c>
      <c r="D14" s="9">
        <v>91219177</v>
      </c>
      <c r="E14" s="9">
        <v>8309987</v>
      </c>
      <c r="F14" s="9">
        <v>106862652</v>
      </c>
      <c r="G14" s="9">
        <v>0</v>
      </c>
      <c r="H14" s="9">
        <v>0</v>
      </c>
      <c r="I14" s="9">
        <v>0</v>
      </c>
      <c r="J14" s="9">
        <v>0</v>
      </c>
      <c r="K14" s="9">
        <f>SUM($C14:J14)</f>
        <v>274801943</v>
      </c>
    </row>
    <row r="15" spans="1:16" ht="12.75" x14ac:dyDescent="0.25">
      <c r="A15" s="349" t="s">
        <v>16</v>
      </c>
      <c r="B15" s="350"/>
      <c r="C15" s="28">
        <v>14499599</v>
      </c>
      <c r="D15" s="28">
        <v>63838317</v>
      </c>
      <c r="E15" s="28">
        <v>3761528</v>
      </c>
      <c r="F15" s="28">
        <v>47632265</v>
      </c>
      <c r="G15" s="28">
        <v>0</v>
      </c>
      <c r="H15" s="28">
        <v>0</v>
      </c>
      <c r="I15" s="28">
        <v>0</v>
      </c>
      <c r="J15" s="28">
        <v>0</v>
      </c>
      <c r="K15" s="28">
        <f>SUM($C15:J15)</f>
        <v>129731709</v>
      </c>
    </row>
    <row r="16" spans="1:16" ht="12.75" x14ac:dyDescent="0.25">
      <c r="A16" s="349" t="s">
        <v>277</v>
      </c>
      <c r="B16" s="350"/>
      <c r="C16" s="28">
        <v>53900318</v>
      </c>
      <c r="D16" s="28">
        <v>27379340</v>
      </c>
      <c r="E16" s="28">
        <v>4457539</v>
      </c>
      <c r="F16" s="28">
        <v>59230387</v>
      </c>
      <c r="G16" s="28">
        <v>0</v>
      </c>
      <c r="H16" s="28">
        <v>0</v>
      </c>
      <c r="I16" s="28">
        <v>0</v>
      </c>
      <c r="J16" s="28">
        <v>0</v>
      </c>
      <c r="K16" s="28">
        <f>SUM($C16:J16)</f>
        <v>144967584</v>
      </c>
    </row>
    <row r="17" spans="1:11" ht="12.75" x14ac:dyDescent="0.25">
      <c r="A17" s="349" t="s">
        <v>283</v>
      </c>
      <c r="B17" s="350"/>
      <c r="C17" s="28">
        <v>10210</v>
      </c>
      <c r="D17" s="28">
        <v>1520</v>
      </c>
      <c r="E17" s="28">
        <v>90920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>SUM($C17:J17)</f>
        <v>102650</v>
      </c>
    </row>
    <row r="18" spans="1:11" ht="33" customHeight="1" x14ac:dyDescent="0.25">
      <c r="A18" s="344" t="s">
        <v>363</v>
      </c>
      <c r="B18" s="345"/>
    </row>
    <row r="19" spans="1:11" ht="12.75" x14ac:dyDescent="0.25">
      <c r="A19" s="351" t="s">
        <v>269</v>
      </c>
      <c r="B19" s="352"/>
      <c r="C19" s="9"/>
      <c r="D19" s="9"/>
      <c r="E19" s="9"/>
      <c r="F19" s="9"/>
      <c r="G19" s="9"/>
      <c r="H19" s="9"/>
      <c r="I19" s="9"/>
      <c r="J19" s="9"/>
      <c r="K19" s="9">
        <f>SUM($C19:J19)</f>
        <v>0</v>
      </c>
    </row>
    <row r="20" spans="1:11" ht="12.75" x14ac:dyDescent="0.25">
      <c r="A20" s="349" t="s">
        <v>16</v>
      </c>
      <c r="B20" s="350"/>
      <c r="C20" s="28"/>
      <c r="D20" s="28"/>
      <c r="E20" s="28"/>
      <c r="F20" s="28"/>
      <c r="G20" s="28"/>
      <c r="H20" s="28"/>
      <c r="I20" s="28"/>
      <c r="J20" s="28"/>
      <c r="K20" s="28">
        <f>SUM($C20:J20)</f>
        <v>0</v>
      </c>
    </row>
    <row r="21" spans="1:11" ht="12.75" x14ac:dyDescent="0.25">
      <c r="A21" s="349" t="s">
        <v>277</v>
      </c>
      <c r="B21" s="350"/>
      <c r="C21" s="28"/>
      <c r="D21" s="28"/>
      <c r="E21" s="28"/>
      <c r="F21" s="28"/>
      <c r="G21" s="28"/>
      <c r="H21" s="28"/>
      <c r="I21" s="28"/>
      <c r="J21" s="28"/>
      <c r="K21" s="28">
        <f>SUM($C21:J21)</f>
        <v>0</v>
      </c>
    </row>
    <row r="22" spans="1:11" ht="12.75" x14ac:dyDescent="0.25">
      <c r="A22" s="349" t="s">
        <v>283</v>
      </c>
      <c r="B22" s="350"/>
      <c r="C22" s="28"/>
      <c r="D22" s="28"/>
      <c r="E22" s="28"/>
      <c r="F22" s="28"/>
      <c r="G22" s="28"/>
      <c r="H22" s="28"/>
      <c r="I22" s="28"/>
      <c r="J22" s="28"/>
      <c r="K22" s="28">
        <f>SUM($C22:J22)</f>
        <v>0</v>
      </c>
    </row>
    <row r="23" spans="1:11" ht="33" customHeight="1" x14ac:dyDescent="0.25">
      <c r="A23" s="344" t="s">
        <v>362</v>
      </c>
      <c r="B23" s="345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4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view="pageBreakPreview" zoomScale="60" zoomScaleNormal="10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366</v>
      </c>
      <c r="B2" s="228"/>
      <c r="C2" s="228"/>
      <c r="D2" s="228"/>
      <c r="E2" s="228"/>
      <c r="F2" s="228"/>
      <c r="G2" s="228"/>
      <c r="H2" s="228"/>
      <c r="I2" s="8" t="s">
        <v>228</v>
      </c>
      <c r="J2" s="353" t="s">
        <v>366</v>
      </c>
      <c r="K2" s="228"/>
      <c r="L2" s="228"/>
      <c r="M2" s="228"/>
      <c r="N2" s="228"/>
      <c r="O2" s="228"/>
      <c r="P2" s="8" t="s">
        <v>228</v>
      </c>
    </row>
    <row r="4" spans="1:16" ht="12.75" x14ac:dyDescent="0.25">
      <c r="A4" s="283" t="s">
        <v>227</v>
      </c>
      <c r="B4" s="284"/>
      <c r="C4" s="284"/>
      <c r="D4" s="284"/>
      <c r="E4" s="284"/>
      <c r="F4" s="284"/>
      <c r="G4" s="284"/>
      <c r="H4" s="284"/>
      <c r="I4" s="284"/>
      <c r="J4" s="283" t="s">
        <v>227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56.25" x14ac:dyDescent="0.25">
      <c r="A7" s="348"/>
      <c r="B7" s="348"/>
      <c r="C7" s="3" t="s">
        <v>70</v>
      </c>
      <c r="D7" s="3" t="s">
        <v>69</v>
      </c>
      <c r="E7" s="3" t="s">
        <v>68</v>
      </c>
      <c r="F7" s="3" t="s">
        <v>67</v>
      </c>
      <c r="G7" s="3" t="s">
        <v>66</v>
      </c>
      <c r="H7" s="3" t="s">
        <v>65</v>
      </c>
      <c r="I7" s="3" t="s">
        <v>64</v>
      </c>
      <c r="J7" s="3" t="s">
        <v>63</v>
      </c>
      <c r="K7" s="3" t="s">
        <v>62</v>
      </c>
      <c r="L7" s="3" t="s">
        <v>61</v>
      </c>
      <c r="M7" s="3" t="s">
        <v>60</v>
      </c>
    </row>
    <row r="8" spans="1:16" ht="33" customHeight="1" x14ac:dyDescent="0.25">
      <c r="A8" s="344" t="s">
        <v>365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44" t="s">
        <v>364</v>
      </c>
      <c r="B13" s="345"/>
    </row>
    <row r="14" spans="1:16" ht="12.75" x14ac:dyDescent="0.25">
      <c r="A14" s="351" t="s">
        <v>269</v>
      </c>
      <c r="B14" s="352"/>
      <c r="C14" s="9">
        <v>355000</v>
      </c>
      <c r="D14" s="9">
        <v>973332</v>
      </c>
      <c r="E14" s="9">
        <v>10086790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>SUM($C14:L14)</f>
        <v>11415122</v>
      </c>
    </row>
    <row r="15" spans="1:16" ht="12.75" x14ac:dyDescent="0.25">
      <c r="A15" s="349" t="s">
        <v>16</v>
      </c>
      <c r="B15" s="350"/>
      <c r="C15" s="28">
        <v>0</v>
      </c>
      <c r="D15" s="28">
        <v>616490</v>
      </c>
      <c r="E15" s="28">
        <v>6790584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f>SUM($C15:L15)</f>
        <v>7407074</v>
      </c>
    </row>
    <row r="16" spans="1:16" ht="12.75" x14ac:dyDescent="0.25">
      <c r="A16" s="349" t="s">
        <v>277</v>
      </c>
      <c r="B16" s="350"/>
      <c r="C16" s="28">
        <v>355000</v>
      </c>
      <c r="D16" s="28">
        <v>356842</v>
      </c>
      <c r="E16" s="28">
        <v>3214028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f>SUM($C16:L16)</f>
        <v>3925870</v>
      </c>
    </row>
    <row r="17" spans="1:13" ht="12.75" x14ac:dyDescent="0.25">
      <c r="A17" s="349" t="s">
        <v>283</v>
      </c>
      <c r="B17" s="350"/>
      <c r="C17" s="28">
        <v>0</v>
      </c>
      <c r="D17" s="28">
        <v>0</v>
      </c>
      <c r="E17" s="28">
        <v>82178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f>SUM($C17:L17)</f>
        <v>82178</v>
      </c>
    </row>
    <row r="18" spans="1:13" ht="33" customHeight="1" x14ac:dyDescent="0.25">
      <c r="A18" s="344" t="s">
        <v>363</v>
      </c>
      <c r="B18" s="345"/>
    </row>
    <row r="19" spans="1:13" ht="12.75" x14ac:dyDescent="0.25">
      <c r="A19" s="351" t="s">
        <v>269</v>
      </c>
      <c r="B19" s="352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f>SUM($C19:L19)</f>
        <v>0</v>
      </c>
    </row>
    <row r="20" spans="1:13" ht="12.75" x14ac:dyDescent="0.25">
      <c r="A20" s="349" t="s">
        <v>16</v>
      </c>
      <c r="B20" s="35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f>SUM($C20:L20)</f>
        <v>0</v>
      </c>
    </row>
    <row r="21" spans="1:13" ht="12.75" x14ac:dyDescent="0.25">
      <c r="A21" s="349" t="s">
        <v>277</v>
      </c>
      <c r="B21" s="35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f>SUM($C21:L21)</f>
        <v>0</v>
      </c>
    </row>
    <row r="22" spans="1:13" ht="12.75" x14ac:dyDescent="0.25">
      <c r="A22" s="349" t="s">
        <v>283</v>
      </c>
      <c r="B22" s="35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>
        <f>SUM($C22:L22)</f>
        <v>0</v>
      </c>
    </row>
    <row r="23" spans="1:13" ht="33" customHeight="1" x14ac:dyDescent="0.25">
      <c r="A23" s="344" t="s">
        <v>362</v>
      </c>
      <c r="B23" s="345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58" t="s">
        <v>279</v>
      </c>
      <c r="B1" s="228"/>
      <c r="C1" s="228"/>
      <c r="D1" s="228"/>
      <c r="E1" s="228"/>
      <c r="F1" s="8" t="s">
        <v>274</v>
      </c>
    </row>
    <row r="2" spans="1:6" ht="12.75" x14ac:dyDescent="0.25">
      <c r="A2" s="239" t="s">
        <v>350</v>
      </c>
      <c r="B2" s="240"/>
      <c r="C2" s="240"/>
      <c r="D2" s="240"/>
      <c r="E2" s="240"/>
      <c r="F2" s="33" t="s">
        <v>361</v>
      </c>
    </row>
    <row r="3" spans="1:6" ht="12.75" x14ac:dyDescent="0.25">
      <c r="A3" s="235" t="s">
        <v>271</v>
      </c>
      <c r="B3" s="236"/>
      <c r="C3" s="236"/>
      <c r="D3" s="236"/>
      <c r="E3" s="236"/>
      <c r="F3" s="31" t="s">
        <v>360</v>
      </c>
    </row>
    <row r="5" spans="1:6" ht="12.75" x14ac:dyDescent="0.25">
      <c r="A5" s="355" t="s">
        <v>359</v>
      </c>
      <c r="B5" s="356"/>
      <c r="C5" s="356"/>
      <c r="D5" s="356"/>
      <c r="E5" s="356"/>
      <c r="F5" s="356"/>
    </row>
    <row r="6" spans="1:6" ht="22.5" x14ac:dyDescent="0.25">
      <c r="A6" s="40" t="s">
        <v>8</v>
      </c>
      <c r="B6" s="40" t="s">
        <v>0</v>
      </c>
      <c r="C6" s="40" t="s">
        <v>269</v>
      </c>
      <c r="D6" s="40" t="s">
        <v>16</v>
      </c>
      <c r="E6" s="40" t="s">
        <v>277</v>
      </c>
      <c r="F6" s="40" t="s">
        <v>276</v>
      </c>
    </row>
    <row r="7" spans="1:6" x14ac:dyDescent="0.25">
      <c r="A7" s="39"/>
      <c r="B7" s="38" t="s">
        <v>2</v>
      </c>
      <c r="C7" s="37"/>
      <c r="D7" s="37"/>
      <c r="E7" s="37"/>
      <c r="F7" s="37"/>
    </row>
    <row r="8" spans="1:6" x14ac:dyDescent="0.25">
      <c r="A8" s="39"/>
      <c r="B8" s="38" t="s">
        <v>1</v>
      </c>
      <c r="C8" s="37"/>
      <c r="D8" s="37"/>
      <c r="E8" s="37"/>
      <c r="F8" s="37"/>
    </row>
    <row r="10" spans="1:6" ht="12.75" x14ac:dyDescent="0.25">
      <c r="A10" s="355" t="s">
        <v>358</v>
      </c>
      <c r="B10" s="356"/>
      <c r="C10" s="356"/>
      <c r="D10" s="356"/>
      <c r="E10" s="356"/>
      <c r="F10" s="356"/>
    </row>
    <row r="11" spans="1:6" ht="22.5" x14ac:dyDescent="0.25">
      <c r="A11" s="40" t="s">
        <v>8</v>
      </c>
      <c r="B11" s="40" t="s">
        <v>0</v>
      </c>
      <c r="C11" s="40" t="s">
        <v>269</v>
      </c>
      <c r="D11" s="40" t="s">
        <v>16</v>
      </c>
      <c r="E11" s="40" t="s">
        <v>277</v>
      </c>
      <c r="F11" s="40" t="s">
        <v>276</v>
      </c>
    </row>
    <row r="12" spans="1:6" x14ac:dyDescent="0.25">
      <c r="A12" s="39"/>
      <c r="B12" s="38" t="s">
        <v>351</v>
      </c>
      <c r="C12" s="37"/>
      <c r="D12" s="37"/>
      <c r="E12" s="37"/>
      <c r="F12" s="37"/>
    </row>
    <row r="13" spans="1:6" x14ac:dyDescent="0.25">
      <c r="A13" s="39"/>
      <c r="B13" s="38" t="s">
        <v>1</v>
      </c>
      <c r="C13" s="37">
        <v>679712475</v>
      </c>
      <c r="D13" s="37">
        <v>374080495</v>
      </c>
      <c r="E13" s="37">
        <v>305631980</v>
      </c>
      <c r="F13" s="37">
        <v>0</v>
      </c>
    </row>
    <row r="14" spans="1:6" x14ac:dyDescent="0.25">
      <c r="A14" s="30">
        <v>1068</v>
      </c>
      <c r="B14" s="29" t="s">
        <v>357</v>
      </c>
      <c r="C14" s="28">
        <v>66376557</v>
      </c>
      <c r="D14" s="28">
        <v>66376557</v>
      </c>
      <c r="E14" s="28">
        <v>0</v>
      </c>
      <c r="F14" s="28">
        <v>0</v>
      </c>
    </row>
    <row r="15" spans="1:6" x14ac:dyDescent="0.25">
      <c r="A15" s="30">
        <v>1311</v>
      </c>
      <c r="B15" s="29" t="s">
        <v>356</v>
      </c>
      <c r="C15" s="28">
        <v>613335918</v>
      </c>
      <c r="D15" s="28">
        <v>307703938</v>
      </c>
      <c r="E15" s="28">
        <v>305631980</v>
      </c>
      <c r="F15" s="28">
        <v>0</v>
      </c>
    </row>
    <row r="16" spans="1:6" ht="9.9499999999999993" customHeight="1" x14ac:dyDescent="0.25">
      <c r="A16" s="354" t="s">
        <v>280</v>
      </c>
      <c r="B16" s="354"/>
      <c r="C16" s="354"/>
      <c r="D16" s="354"/>
      <c r="E16" s="354"/>
      <c r="F16" s="354"/>
    </row>
    <row r="17" spans="1:6" ht="9.9499999999999993" customHeight="1" x14ac:dyDescent="0.25">
      <c r="A17" s="354" t="s">
        <v>355</v>
      </c>
      <c r="B17" s="354"/>
      <c r="C17" s="354"/>
      <c r="D17" s="354"/>
      <c r="E17" s="354"/>
      <c r="F17" s="354"/>
    </row>
  </sheetData>
  <mergeCells count="7">
    <mergeCell ref="A17:F17"/>
    <mergeCell ref="A16:F16"/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8" orientation="landscape" useFirstPageNumber="1" r:id="rId1"/>
  <headerFoot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58" t="s">
        <v>279</v>
      </c>
      <c r="B1" s="228"/>
      <c r="C1" s="228"/>
      <c r="D1" s="228"/>
      <c r="E1" s="228"/>
      <c r="F1" s="8" t="s">
        <v>274</v>
      </c>
    </row>
    <row r="2" spans="1:6" ht="12.75" x14ac:dyDescent="0.25">
      <c r="A2" s="239" t="s">
        <v>350</v>
      </c>
      <c r="B2" s="240"/>
      <c r="C2" s="240"/>
      <c r="D2" s="240"/>
      <c r="E2" s="240"/>
      <c r="F2" s="33" t="s">
        <v>354</v>
      </c>
    </row>
    <row r="3" spans="1:6" ht="12.75" x14ac:dyDescent="0.25">
      <c r="A3" s="235" t="s">
        <v>271</v>
      </c>
      <c r="B3" s="236"/>
      <c r="C3" s="236"/>
      <c r="D3" s="236"/>
      <c r="E3" s="236"/>
      <c r="F3" s="31"/>
    </row>
    <row r="5" spans="1:6" ht="12.75" x14ac:dyDescent="0.25">
      <c r="A5" s="355" t="s">
        <v>353</v>
      </c>
      <c r="B5" s="356"/>
      <c r="C5" s="356"/>
      <c r="D5" s="356"/>
      <c r="E5" s="356"/>
      <c r="F5" s="356"/>
    </row>
    <row r="6" spans="1:6" ht="22.5" x14ac:dyDescent="0.25">
      <c r="A6" s="40" t="s">
        <v>8</v>
      </c>
      <c r="B6" s="40" t="s">
        <v>0</v>
      </c>
      <c r="C6" s="40" t="s">
        <v>269</v>
      </c>
      <c r="D6" s="40" t="s">
        <v>16</v>
      </c>
      <c r="E6" s="40" t="s">
        <v>277</v>
      </c>
      <c r="F6" s="40" t="s">
        <v>276</v>
      </c>
    </row>
    <row r="7" spans="1:6" x14ac:dyDescent="0.25">
      <c r="A7" s="39"/>
      <c r="B7" s="38" t="s">
        <v>2</v>
      </c>
      <c r="C7" s="37">
        <v>4000000</v>
      </c>
      <c r="D7" s="37">
        <v>4000000</v>
      </c>
      <c r="E7" s="37">
        <v>0</v>
      </c>
      <c r="F7" s="37">
        <v>0</v>
      </c>
    </row>
    <row r="8" spans="1:6" x14ac:dyDescent="0.25">
      <c r="A8" s="30">
        <v>1641</v>
      </c>
      <c r="B8" s="29" t="s">
        <v>352</v>
      </c>
      <c r="C8" s="28">
        <v>4000000</v>
      </c>
      <c r="D8" s="28">
        <v>4000000</v>
      </c>
      <c r="E8" s="28">
        <v>0</v>
      </c>
      <c r="F8" s="28">
        <v>0</v>
      </c>
    </row>
    <row r="9" spans="1:6" x14ac:dyDescent="0.25">
      <c r="A9" s="39"/>
      <c r="B9" s="38" t="s">
        <v>1</v>
      </c>
      <c r="C9" s="37"/>
      <c r="D9" s="37"/>
      <c r="E9" s="37"/>
      <c r="F9" s="37"/>
    </row>
    <row r="10" spans="1:6" ht="9.9499999999999993" customHeight="1" x14ac:dyDescent="0.25">
      <c r="A10" s="354" t="s">
        <v>280</v>
      </c>
      <c r="B10" s="354"/>
      <c r="C10" s="354"/>
      <c r="D10" s="354"/>
      <c r="E10" s="354"/>
      <c r="F10" s="354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9" orientation="landscape" useFirstPageNumber="1" r:id="rId1"/>
  <headerFoot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5" width="17.7109375" style="4" customWidth="1"/>
    <col min="6" max="16384" width="11.42578125" style="4"/>
  </cols>
  <sheetData>
    <row r="1" spans="1:5" ht="12.75" x14ac:dyDescent="0.25">
      <c r="A1" s="258" t="s">
        <v>275</v>
      </c>
      <c r="B1" s="228"/>
      <c r="C1" s="228"/>
      <c r="D1" s="228"/>
      <c r="E1" s="8" t="s">
        <v>274</v>
      </c>
    </row>
    <row r="2" spans="1:5" ht="12.75" x14ac:dyDescent="0.25">
      <c r="A2" s="239" t="s">
        <v>350</v>
      </c>
      <c r="B2" s="240"/>
      <c r="C2" s="240"/>
      <c r="D2" s="240"/>
      <c r="E2" s="33" t="s">
        <v>349</v>
      </c>
    </row>
    <row r="3" spans="1:5" ht="12.75" x14ac:dyDescent="0.25">
      <c r="A3" s="235" t="s">
        <v>271</v>
      </c>
      <c r="B3" s="236"/>
      <c r="C3" s="236"/>
      <c r="D3" s="236"/>
      <c r="E3" s="31"/>
    </row>
    <row r="5" spans="1:5" ht="12.75" x14ac:dyDescent="0.25">
      <c r="A5" s="355" t="s">
        <v>348</v>
      </c>
      <c r="B5" s="356"/>
      <c r="C5" s="356"/>
      <c r="D5" s="356"/>
      <c r="E5" s="356"/>
    </row>
    <row r="6" spans="1:5" ht="22.5" x14ac:dyDescent="0.25">
      <c r="A6" s="40" t="s">
        <v>8</v>
      </c>
      <c r="B6" s="40" t="s">
        <v>0</v>
      </c>
      <c r="C6" s="40" t="s">
        <v>269</v>
      </c>
      <c r="D6" s="40" t="s">
        <v>16</v>
      </c>
      <c r="E6" s="40" t="s">
        <v>268</v>
      </c>
    </row>
    <row r="7" spans="1:5" x14ac:dyDescent="0.25">
      <c r="A7" s="39"/>
      <c r="B7" s="38" t="s">
        <v>347</v>
      </c>
      <c r="C7" s="37">
        <v>9304669</v>
      </c>
      <c r="D7" s="37">
        <v>9304669</v>
      </c>
      <c r="E7" s="37"/>
    </row>
    <row r="8" spans="1:5" x14ac:dyDescent="0.25">
      <c r="A8" s="36"/>
      <c r="B8" s="35" t="s">
        <v>346</v>
      </c>
      <c r="C8" s="34">
        <v>9304669</v>
      </c>
      <c r="D8" s="34">
        <v>9304669</v>
      </c>
      <c r="E8" s="34"/>
    </row>
    <row r="9" spans="1:5" ht="22.5" x14ac:dyDescent="0.25">
      <c r="A9" s="30">
        <v>192</v>
      </c>
      <c r="B9" s="29" t="s">
        <v>345</v>
      </c>
      <c r="C9" s="28">
        <v>9304669</v>
      </c>
      <c r="D9" s="28">
        <v>9304669</v>
      </c>
      <c r="E9" s="28"/>
    </row>
    <row r="10" spans="1:5" x14ac:dyDescent="0.25">
      <c r="A10" s="36"/>
      <c r="B10" s="35" t="s">
        <v>344</v>
      </c>
      <c r="C10" s="34"/>
      <c r="D10" s="34"/>
      <c r="E10" s="34"/>
    </row>
    <row r="11" spans="1:5" x14ac:dyDescent="0.25">
      <c r="A11" s="39"/>
      <c r="B11" s="38" t="s">
        <v>343</v>
      </c>
      <c r="C11" s="37">
        <v>10085000</v>
      </c>
      <c r="D11" s="37">
        <v>10085000</v>
      </c>
      <c r="E11" s="37"/>
    </row>
    <row r="12" spans="1:5" x14ac:dyDescent="0.25">
      <c r="A12" s="30">
        <v>21824</v>
      </c>
      <c r="B12" s="29" t="s">
        <v>234</v>
      </c>
      <c r="C12" s="28">
        <v>10085000</v>
      </c>
      <c r="D12" s="28">
        <v>10085000</v>
      </c>
      <c r="E12" s="28"/>
    </row>
    <row r="13" spans="1:5" ht="9.9499999999999993" customHeight="1" x14ac:dyDescent="0.25">
      <c r="A13" s="354" t="s">
        <v>342</v>
      </c>
      <c r="B13" s="354"/>
      <c r="C13" s="354"/>
      <c r="D13" s="354"/>
      <c r="E13" s="354"/>
    </row>
    <row r="14" spans="1:5" ht="9.9499999999999993" customHeight="1" x14ac:dyDescent="0.25">
      <c r="A14" s="354" t="s">
        <v>341</v>
      </c>
      <c r="B14" s="354"/>
      <c r="C14" s="354"/>
      <c r="D14" s="354"/>
      <c r="E14" s="354"/>
    </row>
    <row r="15" spans="1:5" ht="9.9499999999999993" customHeight="1" x14ac:dyDescent="0.25">
      <c r="A15" s="354" t="s">
        <v>259</v>
      </c>
      <c r="B15" s="354"/>
      <c r="C15" s="354"/>
      <c r="D15" s="354"/>
      <c r="E15" s="354"/>
    </row>
  </sheetData>
  <mergeCells count="7">
    <mergeCell ref="A15:E15"/>
    <mergeCell ref="A14:E14"/>
    <mergeCell ref="A13:E13"/>
    <mergeCell ref="A5:E5"/>
    <mergeCell ref="A1:D1"/>
    <mergeCell ref="A2:D2"/>
    <mergeCell ref="A3:D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orientation="landscape" useFirstPageNumber="1" r:id="rId1"/>
  <headerFoot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workbookViewId="0">
      <selection sqref="A1:K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2" ht="12.75" x14ac:dyDescent="0.25">
      <c r="A1" s="227" t="s">
        <v>275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8" t="s">
        <v>274</v>
      </c>
    </row>
    <row r="2" spans="1:12" ht="12.75" x14ac:dyDescent="0.25">
      <c r="A2" s="227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8" t="s">
        <v>339</v>
      </c>
    </row>
    <row r="4" spans="1:12" ht="12.75" x14ac:dyDescent="0.25">
      <c r="A4" s="13" t="s">
        <v>9</v>
      </c>
      <c r="B4" s="12" t="s">
        <v>0</v>
      </c>
      <c r="C4" s="340" t="s">
        <v>338</v>
      </c>
      <c r="D4" s="341"/>
      <c r="E4" s="340" t="s">
        <v>337</v>
      </c>
      <c r="F4" s="341"/>
      <c r="G4" s="340" t="s">
        <v>278</v>
      </c>
      <c r="H4" s="341"/>
      <c r="I4" s="340" t="s">
        <v>15</v>
      </c>
      <c r="J4" s="341"/>
      <c r="K4" s="340" t="s">
        <v>336</v>
      </c>
      <c r="L4" s="341"/>
    </row>
    <row r="5" spans="1:12" ht="12.75" x14ac:dyDescent="0.25">
      <c r="A5" s="32"/>
      <c r="B5" s="61"/>
      <c r="C5" s="342" t="s">
        <v>335</v>
      </c>
      <c r="D5" s="343"/>
      <c r="E5" s="342"/>
      <c r="F5" s="343"/>
      <c r="G5" s="342"/>
      <c r="H5" s="343"/>
      <c r="I5" s="342" t="s">
        <v>334</v>
      </c>
      <c r="J5" s="343"/>
      <c r="K5" s="342" t="s">
        <v>333</v>
      </c>
      <c r="L5" s="343"/>
    </row>
    <row r="6" spans="1:12" x14ac:dyDescent="0.25">
      <c r="A6" s="31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  <c r="K6" s="10" t="s">
        <v>2</v>
      </c>
      <c r="L6" s="10" t="s">
        <v>1</v>
      </c>
    </row>
    <row r="7" spans="1:12" x14ac:dyDescent="0.25">
      <c r="A7" s="50" t="s">
        <v>332</v>
      </c>
      <c r="B7" s="49" t="s">
        <v>331</v>
      </c>
      <c r="C7" s="37">
        <v>3599763540</v>
      </c>
      <c r="D7" s="37">
        <v>3432678450</v>
      </c>
      <c r="E7" s="37">
        <v>3219892800</v>
      </c>
      <c r="F7" s="37">
        <v>3130646033</v>
      </c>
      <c r="G7" s="37">
        <v>0</v>
      </c>
      <c r="H7" s="37">
        <v>0</v>
      </c>
      <c r="I7" s="37">
        <v>356425428</v>
      </c>
      <c r="J7" s="37">
        <v>93991555</v>
      </c>
      <c r="K7" s="37">
        <v>23445312</v>
      </c>
      <c r="L7" s="37">
        <v>208040862</v>
      </c>
    </row>
    <row r="8" spans="1:12" x14ac:dyDescent="0.25">
      <c r="A8" s="59" t="s">
        <v>330</v>
      </c>
      <c r="B8" s="58" t="s">
        <v>329</v>
      </c>
      <c r="C8" s="57">
        <v>981346210</v>
      </c>
      <c r="D8" s="57">
        <v>2755794462</v>
      </c>
      <c r="E8" s="57">
        <v>838291322</v>
      </c>
      <c r="F8" s="57">
        <v>2559538560</v>
      </c>
      <c r="G8" s="57">
        <v>0</v>
      </c>
      <c r="H8" s="57">
        <v>0</v>
      </c>
      <c r="I8" s="57">
        <v>134674529</v>
      </c>
      <c r="J8" s="57">
        <v>54512392</v>
      </c>
      <c r="K8" s="57">
        <v>8380359</v>
      </c>
      <c r="L8" s="57">
        <v>141743510</v>
      </c>
    </row>
    <row r="9" spans="1:12" x14ac:dyDescent="0.25">
      <c r="A9" s="59" t="s">
        <v>328</v>
      </c>
      <c r="B9" s="58" t="s">
        <v>327</v>
      </c>
      <c r="C9" s="57">
        <v>39334717</v>
      </c>
      <c r="D9" s="57">
        <v>65732146</v>
      </c>
      <c r="E9" s="57">
        <v>33624060</v>
      </c>
      <c r="F9" s="57">
        <v>26252983</v>
      </c>
      <c r="G9" s="57">
        <v>0</v>
      </c>
      <c r="H9" s="57">
        <v>0</v>
      </c>
      <c r="I9" s="57">
        <v>112655</v>
      </c>
      <c r="J9" s="57">
        <v>39479163</v>
      </c>
      <c r="K9" s="57">
        <v>5598002</v>
      </c>
      <c r="L9" s="57">
        <v>0</v>
      </c>
    </row>
    <row r="10" spans="1:12" x14ac:dyDescent="0.25">
      <c r="A10" s="59" t="s">
        <v>326</v>
      </c>
      <c r="B10" s="58" t="s">
        <v>325</v>
      </c>
      <c r="C10" s="57">
        <v>430961442</v>
      </c>
      <c r="D10" s="57">
        <v>54892601</v>
      </c>
      <c r="E10" s="57">
        <v>398853534</v>
      </c>
      <c r="F10" s="57">
        <v>54892601</v>
      </c>
      <c r="G10" s="57">
        <v>0</v>
      </c>
      <c r="H10" s="57">
        <v>0</v>
      </c>
      <c r="I10" s="57">
        <v>30559630</v>
      </c>
      <c r="J10" s="57">
        <v>0</v>
      </c>
      <c r="K10" s="57">
        <v>1548278</v>
      </c>
      <c r="L10" s="57">
        <v>0</v>
      </c>
    </row>
    <row r="11" spans="1:12" ht="22.5" x14ac:dyDescent="0.25">
      <c r="A11" s="59" t="s">
        <v>324</v>
      </c>
      <c r="B11" s="58" t="s">
        <v>323</v>
      </c>
      <c r="C11" s="57">
        <v>259270074</v>
      </c>
      <c r="D11" s="57">
        <v>31692004</v>
      </c>
      <c r="E11" s="57">
        <v>238516338</v>
      </c>
      <c r="F11" s="57">
        <v>31692005</v>
      </c>
      <c r="G11" s="57">
        <v>0</v>
      </c>
      <c r="H11" s="57">
        <v>0</v>
      </c>
      <c r="I11" s="57">
        <v>19730965</v>
      </c>
      <c r="J11" s="57">
        <v>0</v>
      </c>
      <c r="K11" s="57">
        <v>1022771</v>
      </c>
      <c r="L11" s="57">
        <v>-1</v>
      </c>
    </row>
    <row r="12" spans="1:12" x14ac:dyDescent="0.25">
      <c r="A12" s="59" t="s">
        <v>322</v>
      </c>
      <c r="B12" s="58" t="s">
        <v>321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</row>
    <row r="13" spans="1:12" x14ac:dyDescent="0.25">
      <c r="A13" s="59" t="s">
        <v>320</v>
      </c>
      <c r="B13" s="58" t="s">
        <v>319</v>
      </c>
      <c r="C13" s="57">
        <v>447927249</v>
      </c>
      <c r="D13" s="57">
        <v>269942602</v>
      </c>
      <c r="E13" s="57">
        <v>424946644</v>
      </c>
      <c r="F13" s="57">
        <v>228707637</v>
      </c>
      <c r="G13" s="57">
        <v>0</v>
      </c>
      <c r="H13" s="57">
        <v>0</v>
      </c>
      <c r="I13" s="57">
        <v>20690605</v>
      </c>
      <c r="J13" s="57">
        <v>0</v>
      </c>
      <c r="K13" s="57">
        <v>2290000</v>
      </c>
      <c r="L13" s="57">
        <v>41234965</v>
      </c>
    </row>
    <row r="14" spans="1:12" ht="22.5" x14ac:dyDescent="0.25">
      <c r="A14" s="59" t="s">
        <v>318</v>
      </c>
      <c r="B14" s="58" t="s">
        <v>317</v>
      </c>
      <c r="C14" s="57">
        <v>87704700</v>
      </c>
      <c r="D14" s="57">
        <v>7159904</v>
      </c>
      <c r="E14" s="57">
        <v>78916533</v>
      </c>
      <c r="F14" s="57">
        <v>7159904</v>
      </c>
      <c r="G14" s="57">
        <v>0</v>
      </c>
      <c r="H14" s="57">
        <v>0</v>
      </c>
      <c r="I14" s="57">
        <v>8574409</v>
      </c>
      <c r="J14" s="57">
        <v>0</v>
      </c>
      <c r="K14" s="57">
        <v>213758</v>
      </c>
      <c r="L14" s="57">
        <v>0</v>
      </c>
    </row>
    <row r="15" spans="1:12" x14ac:dyDescent="0.25">
      <c r="A15" s="59" t="s">
        <v>316</v>
      </c>
      <c r="B15" s="58" t="s">
        <v>315</v>
      </c>
      <c r="C15" s="57">
        <v>185262746</v>
      </c>
      <c r="D15" s="57">
        <v>7920000</v>
      </c>
      <c r="E15" s="57">
        <v>106884616</v>
      </c>
      <c r="F15" s="57">
        <v>9419010</v>
      </c>
      <c r="G15" s="57">
        <v>0</v>
      </c>
      <c r="H15" s="57">
        <v>0</v>
      </c>
      <c r="I15" s="57">
        <v>76509131</v>
      </c>
      <c r="J15" s="57">
        <v>0</v>
      </c>
      <c r="K15" s="57">
        <v>1868999</v>
      </c>
      <c r="L15" s="57">
        <v>-1499010</v>
      </c>
    </row>
    <row r="16" spans="1:12" x14ac:dyDescent="0.25">
      <c r="A16" s="59" t="s">
        <v>314</v>
      </c>
      <c r="B16" s="58" t="s">
        <v>313</v>
      </c>
      <c r="C16" s="57">
        <v>843142069</v>
      </c>
      <c r="D16" s="57">
        <v>203315208</v>
      </c>
      <c r="E16" s="57">
        <v>818993705</v>
      </c>
      <c r="F16" s="57">
        <v>176689565</v>
      </c>
      <c r="G16" s="57">
        <v>0</v>
      </c>
      <c r="H16" s="57">
        <v>0</v>
      </c>
      <c r="I16" s="57">
        <v>22138411</v>
      </c>
      <c r="J16" s="57">
        <v>0</v>
      </c>
      <c r="K16" s="57">
        <v>2009953</v>
      </c>
      <c r="L16" s="57">
        <v>26625643</v>
      </c>
    </row>
    <row r="17" spans="1:12" x14ac:dyDescent="0.25">
      <c r="A17" s="60" t="s">
        <v>312</v>
      </c>
      <c r="B17" s="29" t="s">
        <v>311</v>
      </c>
      <c r="C17" s="28">
        <v>324814333</v>
      </c>
      <c r="D17" s="28">
        <v>36229523</v>
      </c>
      <c r="E17" s="28">
        <v>280866048</v>
      </c>
      <c r="F17" s="28">
        <v>36293768</v>
      </c>
      <c r="G17" s="28">
        <v>0</v>
      </c>
      <c r="H17" s="28">
        <v>0</v>
      </c>
      <c r="I17" s="28">
        <v>43435093</v>
      </c>
      <c r="J17" s="28">
        <v>0</v>
      </c>
      <c r="K17" s="28">
        <v>513192</v>
      </c>
      <c r="L17" s="28">
        <v>-64245</v>
      </c>
    </row>
    <row r="18" spans="1:12" x14ac:dyDescent="0.25">
      <c r="A18" s="50" t="s">
        <v>310</v>
      </c>
      <c r="B18" s="49" t="s">
        <v>309</v>
      </c>
      <c r="C18" s="37">
        <v>10085000</v>
      </c>
      <c r="D18" s="37">
        <v>102694881</v>
      </c>
      <c r="E18" s="37">
        <v>10085000</v>
      </c>
      <c r="F18" s="37">
        <v>62001566</v>
      </c>
      <c r="G18" s="37">
        <v>0</v>
      </c>
      <c r="H18" s="37">
        <v>0</v>
      </c>
      <c r="I18" s="37">
        <v>0</v>
      </c>
      <c r="J18" s="37">
        <v>39500000</v>
      </c>
      <c r="K18" s="37">
        <v>0</v>
      </c>
      <c r="L18" s="37">
        <v>1193315</v>
      </c>
    </row>
    <row r="19" spans="1:12" x14ac:dyDescent="0.25">
      <c r="A19" s="59" t="s">
        <v>308</v>
      </c>
      <c r="B19" s="58" t="s">
        <v>307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</row>
    <row r="20" spans="1:12" x14ac:dyDescent="0.25">
      <c r="A20" s="59" t="s">
        <v>306</v>
      </c>
      <c r="B20" s="58" t="s">
        <v>305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</row>
    <row r="21" spans="1:12" x14ac:dyDescent="0.25">
      <c r="A21" s="59" t="s">
        <v>304</v>
      </c>
      <c r="B21" s="58" t="s">
        <v>303</v>
      </c>
      <c r="C21" s="57">
        <v>0</v>
      </c>
      <c r="D21" s="57">
        <v>93390212</v>
      </c>
      <c r="E21" s="57">
        <v>0</v>
      </c>
      <c r="F21" s="57">
        <v>52696897</v>
      </c>
      <c r="G21" s="57">
        <v>0</v>
      </c>
      <c r="H21" s="57">
        <v>0</v>
      </c>
      <c r="I21" s="57">
        <v>0</v>
      </c>
      <c r="J21" s="57">
        <v>39500000</v>
      </c>
      <c r="K21" s="57">
        <v>0</v>
      </c>
      <c r="L21" s="57">
        <v>1193315</v>
      </c>
    </row>
    <row r="22" spans="1:12" x14ac:dyDescent="0.25">
      <c r="A22" s="59" t="s">
        <v>302</v>
      </c>
      <c r="B22" s="58" t="s">
        <v>301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</row>
    <row r="23" spans="1:12" ht="22.5" x14ac:dyDescent="0.25">
      <c r="A23" s="59" t="s">
        <v>300</v>
      </c>
      <c r="B23" s="58" t="s">
        <v>299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</row>
    <row r="24" spans="1:12" ht="22.5" x14ac:dyDescent="0.25">
      <c r="A24" s="56" t="s">
        <v>298</v>
      </c>
      <c r="B24" s="55" t="s">
        <v>297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4">
        <v>0</v>
      </c>
      <c r="J24" s="54">
        <v>0</v>
      </c>
      <c r="K24" s="53">
        <v>0</v>
      </c>
      <c r="L24" s="53">
        <v>0</v>
      </c>
    </row>
    <row r="25" spans="1:12" x14ac:dyDescent="0.25">
      <c r="A25" s="52" t="s">
        <v>296</v>
      </c>
      <c r="B25" s="35" t="s">
        <v>295</v>
      </c>
      <c r="C25" s="34">
        <v>10085000</v>
      </c>
      <c r="D25" s="34">
        <v>9304669</v>
      </c>
      <c r="E25" s="34">
        <v>10085000</v>
      </c>
      <c r="F25" s="34">
        <v>9304669</v>
      </c>
      <c r="G25" s="34">
        <v>0</v>
      </c>
      <c r="H25" s="34">
        <v>0</v>
      </c>
      <c r="I25" s="51">
        <v>0</v>
      </c>
      <c r="J25" s="51">
        <v>0</v>
      </c>
      <c r="K25" s="34">
        <v>0</v>
      </c>
      <c r="L25" s="34">
        <v>0</v>
      </c>
    </row>
    <row r="26" spans="1:12" x14ac:dyDescent="0.25">
      <c r="A26" s="50" t="s">
        <v>294</v>
      </c>
      <c r="B26" s="49" t="s">
        <v>293</v>
      </c>
      <c r="C26" s="37">
        <v>149219435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</row>
    <row r="27" spans="1:12" ht="21" x14ac:dyDescent="0.25">
      <c r="A27" s="47" t="s">
        <v>292</v>
      </c>
      <c r="B27" s="46" t="s">
        <v>291</v>
      </c>
      <c r="C27" s="45">
        <v>149219435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</row>
    <row r="28" spans="1:12" ht="12.75" x14ac:dyDescent="0.25">
      <c r="A28" s="231" t="s">
        <v>290</v>
      </c>
      <c r="B28" s="232"/>
      <c r="C28" s="37">
        <v>3759067975</v>
      </c>
      <c r="D28" s="37">
        <v>3535373331</v>
      </c>
      <c r="E28" s="37">
        <v>3229977800</v>
      </c>
      <c r="F28" s="37">
        <v>3192647599</v>
      </c>
      <c r="G28" s="37">
        <v>0</v>
      </c>
      <c r="H28" s="37">
        <v>0</v>
      </c>
      <c r="I28" s="37">
        <v>356425428</v>
      </c>
      <c r="J28" s="37">
        <v>133491555</v>
      </c>
      <c r="K28" s="37">
        <v>23445312</v>
      </c>
      <c r="L28" s="37">
        <v>209234177</v>
      </c>
    </row>
    <row r="29" spans="1:12" x14ac:dyDescent="0.25"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 x14ac:dyDescent="0.25">
      <c r="A30" s="229" t="s">
        <v>289</v>
      </c>
      <c r="B30" s="230"/>
      <c r="C30" s="42">
        <v>0</v>
      </c>
      <c r="D30" s="42">
        <v>223694644</v>
      </c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41" t="s">
        <v>288</v>
      </c>
    </row>
    <row r="32" spans="1:12" x14ac:dyDescent="0.25">
      <c r="A32" s="41"/>
    </row>
  </sheetData>
  <mergeCells count="14">
    <mergeCell ref="A30:B30"/>
    <mergeCell ref="A28:B28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3" firstPageNumber="31" orientation="landscape" useFirstPageNumber="1" r:id="rId1"/>
  <headerFoot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</row>
    <row r="2" spans="1:9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219</v>
      </c>
    </row>
    <row r="4" spans="1:9" ht="12.75" x14ac:dyDescent="0.25">
      <c r="A4" s="283" t="s">
        <v>218</v>
      </c>
      <c r="B4" s="284"/>
      <c r="C4" s="284"/>
      <c r="D4" s="284"/>
      <c r="E4" s="284"/>
      <c r="F4" s="284"/>
      <c r="G4" s="284"/>
      <c r="H4" s="284"/>
      <c r="I4" s="284"/>
    </row>
    <row r="6" spans="1:9" x14ac:dyDescent="0.25">
      <c r="A6" s="346" t="s">
        <v>0</v>
      </c>
      <c r="B6" s="347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72</v>
      </c>
    </row>
    <row r="7" spans="1:9" ht="33.75" x14ac:dyDescent="0.25">
      <c r="A7" s="348"/>
      <c r="B7" s="348"/>
      <c r="C7" s="3" t="s">
        <v>217</v>
      </c>
      <c r="D7" s="3" t="s">
        <v>216</v>
      </c>
      <c r="E7" s="3" t="s">
        <v>215</v>
      </c>
      <c r="F7" s="3" t="s">
        <v>214</v>
      </c>
      <c r="G7" s="3" t="s">
        <v>213</v>
      </c>
      <c r="H7" s="3" t="s">
        <v>97</v>
      </c>
      <c r="I7" s="3" t="s">
        <v>60</v>
      </c>
    </row>
    <row r="8" spans="1:9" ht="33" customHeight="1" x14ac:dyDescent="0.25">
      <c r="A8" s="344" t="s">
        <v>285</v>
      </c>
      <c r="B8" s="345"/>
    </row>
    <row r="9" spans="1:9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44" t="s">
        <v>284</v>
      </c>
      <c r="B13" s="345"/>
    </row>
    <row r="14" spans="1:9" ht="12.75" x14ac:dyDescent="0.25">
      <c r="A14" s="351" t="s">
        <v>269</v>
      </c>
      <c r="B14" s="352"/>
      <c r="C14" s="9">
        <v>0</v>
      </c>
      <c r="D14" s="9">
        <v>474801960</v>
      </c>
      <c r="E14" s="9">
        <v>254275777</v>
      </c>
      <c r="F14" s="9">
        <v>18897389</v>
      </c>
      <c r="G14" s="9">
        <v>6538428</v>
      </c>
      <c r="H14" s="9">
        <v>226832656</v>
      </c>
      <c r="I14" s="9">
        <f>SUM($C14:H14)</f>
        <v>981346210</v>
      </c>
    </row>
    <row r="15" spans="1:9" ht="12.75" x14ac:dyDescent="0.25">
      <c r="A15" s="349" t="s">
        <v>16</v>
      </c>
      <c r="B15" s="350"/>
      <c r="C15" s="28">
        <v>0</v>
      </c>
      <c r="D15" s="28">
        <v>354646068</v>
      </c>
      <c r="E15" s="28">
        <v>245986112</v>
      </c>
      <c r="F15" s="28">
        <v>18510723</v>
      </c>
      <c r="G15" s="28">
        <v>5706423</v>
      </c>
      <c r="H15" s="28">
        <v>213441996</v>
      </c>
      <c r="I15" s="28">
        <f>SUM($C15:H15)</f>
        <v>838291322</v>
      </c>
    </row>
    <row r="16" spans="1:9" ht="12.75" x14ac:dyDescent="0.25">
      <c r="A16" s="349" t="s">
        <v>277</v>
      </c>
      <c r="B16" s="350"/>
      <c r="C16" s="28">
        <v>0</v>
      </c>
      <c r="D16" s="28">
        <v>116362577</v>
      </c>
      <c r="E16" s="28">
        <v>6140276</v>
      </c>
      <c r="F16" s="28">
        <v>380000</v>
      </c>
      <c r="G16" s="28">
        <v>832005</v>
      </c>
      <c r="H16" s="28">
        <v>10959671</v>
      </c>
      <c r="I16" s="28">
        <f>SUM($C16:H16)</f>
        <v>134674529</v>
      </c>
    </row>
    <row r="17" spans="1:9" ht="12.75" x14ac:dyDescent="0.25">
      <c r="A17" s="349" t="s">
        <v>283</v>
      </c>
      <c r="B17" s="350"/>
      <c r="C17" s="28">
        <v>0</v>
      </c>
      <c r="D17" s="28">
        <v>3793315</v>
      </c>
      <c r="E17" s="28">
        <v>2149389</v>
      </c>
      <c r="F17" s="28">
        <v>6666</v>
      </c>
      <c r="G17" s="28">
        <v>0</v>
      </c>
      <c r="H17" s="28">
        <v>2430989</v>
      </c>
      <c r="I17" s="28">
        <f>SUM($C17:H17)</f>
        <v>8380359</v>
      </c>
    </row>
    <row r="18" spans="1:9" ht="33" customHeight="1" x14ac:dyDescent="0.25">
      <c r="A18" s="344" t="s">
        <v>1</v>
      </c>
      <c r="B18" s="345"/>
    </row>
    <row r="19" spans="1:9" ht="12.75" x14ac:dyDescent="0.25">
      <c r="A19" s="351" t="s">
        <v>269</v>
      </c>
      <c r="B19" s="352"/>
      <c r="C19" s="9">
        <v>478442334</v>
      </c>
      <c r="D19" s="9">
        <v>1888387328</v>
      </c>
      <c r="E19" s="9">
        <v>5964800</v>
      </c>
      <c r="F19" s="9">
        <v>0</v>
      </c>
      <c r="G19" s="9">
        <v>0</v>
      </c>
      <c r="H19" s="9">
        <v>383000000</v>
      </c>
      <c r="I19" s="9">
        <f>SUM($C19:H19)</f>
        <v>2755794462</v>
      </c>
    </row>
    <row r="20" spans="1:9" ht="12.75" x14ac:dyDescent="0.25">
      <c r="A20" s="349" t="s">
        <v>16</v>
      </c>
      <c r="B20" s="350"/>
      <c r="C20" s="28">
        <v>191884555</v>
      </c>
      <c r="D20" s="28">
        <v>1960564914</v>
      </c>
      <c r="E20" s="28">
        <v>9649623</v>
      </c>
      <c r="F20" s="28">
        <v>0</v>
      </c>
      <c r="G20" s="28">
        <v>0</v>
      </c>
      <c r="H20" s="28">
        <v>397439468</v>
      </c>
      <c r="I20" s="28">
        <f>SUM($C20:H20)</f>
        <v>2559538560</v>
      </c>
    </row>
    <row r="21" spans="1:9" ht="12.75" x14ac:dyDescent="0.25">
      <c r="A21" s="349" t="s">
        <v>277</v>
      </c>
      <c r="B21" s="350"/>
      <c r="C21" s="28">
        <v>53579027</v>
      </c>
      <c r="D21" s="28">
        <v>933365</v>
      </c>
      <c r="E21" s="28">
        <v>0</v>
      </c>
      <c r="F21" s="28">
        <v>0</v>
      </c>
      <c r="G21" s="28">
        <v>0</v>
      </c>
      <c r="H21" s="28">
        <v>0</v>
      </c>
      <c r="I21" s="28">
        <f>SUM($C21:H21)</f>
        <v>54512392</v>
      </c>
    </row>
    <row r="22" spans="1:9" ht="12.75" x14ac:dyDescent="0.25">
      <c r="A22" s="349" t="s">
        <v>283</v>
      </c>
      <c r="B22" s="350"/>
      <c r="C22" s="28">
        <v>232978752</v>
      </c>
      <c r="D22" s="28">
        <v>-73110951</v>
      </c>
      <c r="E22" s="28">
        <v>-3684823</v>
      </c>
      <c r="F22" s="28">
        <v>0</v>
      </c>
      <c r="G22" s="28">
        <v>0</v>
      </c>
      <c r="H22" s="28">
        <v>-14439468</v>
      </c>
      <c r="I22" s="28">
        <f>SUM($C22:H22)</f>
        <v>141743510</v>
      </c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H1"/>
    <mergeCell ref="A2:H2"/>
    <mergeCell ref="A4:I4"/>
    <mergeCell ref="A12:B12"/>
    <mergeCell ref="A11:B11"/>
    <mergeCell ref="A10:B10"/>
    <mergeCell ref="A9:B9"/>
    <mergeCell ref="A8:B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2" pageOrder="overThenDown" orientation="landscape" useFirstPageNumber="1" r:id="rId1"/>
  <headerFoot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</row>
    <row r="2" spans="1:9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166</v>
      </c>
    </row>
    <row r="4" spans="1:9" ht="12.75" x14ac:dyDescent="0.25">
      <c r="A4" s="283" t="s">
        <v>165</v>
      </c>
      <c r="B4" s="284"/>
      <c r="C4" s="284"/>
      <c r="D4" s="284"/>
      <c r="E4" s="284"/>
      <c r="F4" s="284"/>
      <c r="G4" s="284"/>
      <c r="H4" s="284"/>
      <c r="I4" s="284"/>
    </row>
    <row r="6" spans="1:9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72</v>
      </c>
    </row>
    <row r="7" spans="1:9" ht="22.5" x14ac:dyDescent="0.25">
      <c r="A7" s="348"/>
      <c r="B7" s="348"/>
      <c r="C7" s="3" t="s">
        <v>70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97</v>
      </c>
      <c r="I7" s="3" t="s">
        <v>60</v>
      </c>
    </row>
    <row r="8" spans="1:9" ht="33" customHeight="1" x14ac:dyDescent="0.25">
      <c r="A8" s="344" t="s">
        <v>285</v>
      </c>
      <c r="B8" s="345"/>
    </row>
    <row r="9" spans="1:9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44" t="s">
        <v>284</v>
      </c>
      <c r="B13" s="345"/>
    </row>
    <row r="14" spans="1:9" ht="12.75" x14ac:dyDescent="0.25">
      <c r="A14" s="351" t="s">
        <v>269</v>
      </c>
      <c r="B14" s="352"/>
      <c r="C14" s="9">
        <v>3781764</v>
      </c>
      <c r="D14" s="9">
        <v>35552953</v>
      </c>
      <c r="E14" s="9">
        <v>0</v>
      </c>
      <c r="F14" s="9">
        <v>0</v>
      </c>
      <c r="G14" s="9">
        <v>0</v>
      </c>
      <c r="H14" s="9">
        <v>0</v>
      </c>
      <c r="I14" s="9">
        <f>SUM($C14:H14)</f>
        <v>39334717</v>
      </c>
    </row>
    <row r="15" spans="1:9" ht="12.75" x14ac:dyDescent="0.25">
      <c r="A15" s="349" t="s">
        <v>16</v>
      </c>
      <c r="B15" s="350"/>
      <c r="C15" s="28">
        <v>3766086</v>
      </c>
      <c r="D15" s="28">
        <v>29857974</v>
      </c>
      <c r="E15" s="28">
        <v>0</v>
      </c>
      <c r="F15" s="28">
        <v>0</v>
      </c>
      <c r="G15" s="28">
        <v>0</v>
      </c>
      <c r="H15" s="28">
        <v>0</v>
      </c>
      <c r="I15" s="28">
        <f>SUM($C15:H15)</f>
        <v>33624060</v>
      </c>
    </row>
    <row r="16" spans="1:9" ht="12.75" x14ac:dyDescent="0.25">
      <c r="A16" s="349" t="s">
        <v>277</v>
      </c>
      <c r="B16" s="350"/>
      <c r="C16" s="28">
        <v>0</v>
      </c>
      <c r="D16" s="28">
        <v>112655</v>
      </c>
      <c r="E16" s="28">
        <v>0</v>
      </c>
      <c r="F16" s="28">
        <v>0</v>
      </c>
      <c r="G16" s="28">
        <v>0</v>
      </c>
      <c r="H16" s="28">
        <v>0</v>
      </c>
      <c r="I16" s="28">
        <f>SUM($C16:H16)</f>
        <v>112655</v>
      </c>
    </row>
    <row r="17" spans="1:9" ht="12.75" x14ac:dyDescent="0.25">
      <c r="A17" s="349" t="s">
        <v>283</v>
      </c>
      <c r="B17" s="350"/>
      <c r="C17" s="28">
        <v>15678</v>
      </c>
      <c r="D17" s="28">
        <v>5582324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5598002</v>
      </c>
    </row>
    <row r="18" spans="1:9" ht="33" customHeight="1" x14ac:dyDescent="0.25">
      <c r="A18" s="344" t="s">
        <v>1</v>
      </c>
      <c r="B18" s="345"/>
    </row>
    <row r="19" spans="1:9" ht="12.75" x14ac:dyDescent="0.25">
      <c r="A19" s="351" t="s">
        <v>269</v>
      </c>
      <c r="B19" s="352"/>
      <c r="C19" s="9">
        <v>0</v>
      </c>
      <c r="D19" s="9">
        <v>65732146</v>
      </c>
      <c r="E19" s="9">
        <v>0</v>
      </c>
      <c r="F19" s="9">
        <v>0</v>
      </c>
      <c r="G19" s="9">
        <v>0</v>
      </c>
      <c r="H19" s="9">
        <v>0</v>
      </c>
      <c r="I19" s="9">
        <f>SUM($C19:H19)</f>
        <v>65732146</v>
      </c>
    </row>
    <row r="20" spans="1:9" ht="12.75" x14ac:dyDescent="0.25">
      <c r="A20" s="349" t="s">
        <v>16</v>
      </c>
      <c r="B20" s="350"/>
      <c r="C20" s="28">
        <v>0</v>
      </c>
      <c r="D20" s="28">
        <v>26252983</v>
      </c>
      <c r="E20" s="28">
        <v>0</v>
      </c>
      <c r="F20" s="28">
        <v>0</v>
      </c>
      <c r="G20" s="28">
        <v>0</v>
      </c>
      <c r="H20" s="28">
        <v>0</v>
      </c>
      <c r="I20" s="28">
        <f>SUM($C20:H20)</f>
        <v>26252983</v>
      </c>
    </row>
    <row r="21" spans="1:9" ht="12.75" x14ac:dyDescent="0.25">
      <c r="A21" s="349" t="s">
        <v>277</v>
      </c>
      <c r="B21" s="350"/>
      <c r="C21" s="28">
        <v>0</v>
      </c>
      <c r="D21" s="28">
        <v>39479163</v>
      </c>
      <c r="E21" s="28">
        <v>0</v>
      </c>
      <c r="F21" s="28">
        <v>0</v>
      </c>
      <c r="G21" s="28">
        <v>0</v>
      </c>
      <c r="H21" s="28">
        <v>0</v>
      </c>
      <c r="I21" s="28">
        <f>SUM($C21:H21)</f>
        <v>39479163</v>
      </c>
    </row>
    <row r="22" spans="1:9" ht="12.75" x14ac:dyDescent="0.25">
      <c r="A22" s="349" t="s">
        <v>283</v>
      </c>
      <c r="B22" s="350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f>SUM($C22:H22)</f>
        <v>0</v>
      </c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H1"/>
    <mergeCell ref="A2:H2"/>
    <mergeCell ref="A4:I4"/>
    <mergeCell ref="A12:B12"/>
    <mergeCell ref="A11:B11"/>
    <mergeCell ref="A10:B10"/>
    <mergeCell ref="A9:B9"/>
    <mergeCell ref="A8:B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3" pageOrder="overThenDown" orientation="landscape" useFirstPageNumber="1" r:id="rId1"/>
  <headerFoot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161</v>
      </c>
      <c r="J2" s="353" t="s">
        <v>286</v>
      </c>
      <c r="K2" s="228"/>
      <c r="L2" s="228"/>
      <c r="M2" s="228"/>
      <c r="N2" s="228"/>
      <c r="O2" s="228"/>
      <c r="P2" s="8" t="s">
        <v>161</v>
      </c>
    </row>
    <row r="4" spans="1:16" ht="12.75" x14ac:dyDescent="0.25">
      <c r="A4" s="283" t="s">
        <v>160</v>
      </c>
      <c r="B4" s="284"/>
      <c r="C4" s="284"/>
      <c r="D4" s="284"/>
      <c r="E4" s="284"/>
      <c r="F4" s="284"/>
      <c r="G4" s="284"/>
      <c r="H4" s="284"/>
      <c r="I4" s="284"/>
      <c r="J4" s="283" t="s">
        <v>160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72</v>
      </c>
    </row>
    <row r="7" spans="1:16" ht="22.5" x14ac:dyDescent="0.25">
      <c r="A7" s="348"/>
      <c r="B7" s="348"/>
      <c r="C7" s="3" t="s">
        <v>70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61</v>
      </c>
      <c r="I7" s="3" t="s">
        <v>97</v>
      </c>
      <c r="J7" s="3" t="s">
        <v>60</v>
      </c>
    </row>
    <row r="8" spans="1:16" ht="33" customHeight="1" x14ac:dyDescent="0.25">
      <c r="A8" s="344" t="s">
        <v>285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44" t="s">
        <v>284</v>
      </c>
      <c r="B13" s="345"/>
    </row>
    <row r="14" spans="1:16" ht="12.75" x14ac:dyDescent="0.25">
      <c r="A14" s="351" t="s">
        <v>269</v>
      </c>
      <c r="B14" s="352"/>
      <c r="C14" s="9">
        <v>94261281</v>
      </c>
      <c r="D14" s="9">
        <v>0</v>
      </c>
      <c r="E14" s="9">
        <v>173882076</v>
      </c>
      <c r="F14" s="9">
        <v>10779629</v>
      </c>
      <c r="G14" s="9">
        <v>0</v>
      </c>
      <c r="H14" s="9">
        <v>0</v>
      </c>
      <c r="I14" s="9">
        <v>152038456</v>
      </c>
      <c r="J14" s="9">
        <f>SUM($C14:I14)</f>
        <v>430961442</v>
      </c>
    </row>
    <row r="15" spans="1:16" ht="12.75" x14ac:dyDescent="0.25">
      <c r="A15" s="349" t="s">
        <v>16</v>
      </c>
      <c r="B15" s="350"/>
      <c r="C15" s="28">
        <v>86052420</v>
      </c>
      <c r="D15" s="28">
        <v>0</v>
      </c>
      <c r="E15" s="28">
        <v>173316784</v>
      </c>
      <c r="F15" s="28">
        <v>10423388</v>
      </c>
      <c r="G15" s="28">
        <v>0</v>
      </c>
      <c r="H15" s="28">
        <v>0</v>
      </c>
      <c r="I15" s="28">
        <v>129060942</v>
      </c>
      <c r="J15" s="28">
        <f>SUM($C15:I15)</f>
        <v>398853534</v>
      </c>
    </row>
    <row r="16" spans="1:16" ht="12.75" x14ac:dyDescent="0.25">
      <c r="A16" s="349" t="s">
        <v>277</v>
      </c>
      <c r="B16" s="350"/>
      <c r="C16" s="28">
        <v>8110672</v>
      </c>
      <c r="D16" s="28">
        <v>0</v>
      </c>
      <c r="E16" s="28">
        <v>498430</v>
      </c>
      <c r="F16" s="28">
        <v>0</v>
      </c>
      <c r="G16" s="28">
        <v>0</v>
      </c>
      <c r="H16" s="28">
        <v>0</v>
      </c>
      <c r="I16" s="28">
        <v>21950528</v>
      </c>
      <c r="J16" s="28">
        <f>SUM($C16:I16)</f>
        <v>30559630</v>
      </c>
    </row>
    <row r="17" spans="1:10" ht="12.75" x14ac:dyDescent="0.25">
      <c r="A17" s="349" t="s">
        <v>283</v>
      </c>
      <c r="B17" s="350"/>
      <c r="C17" s="28">
        <v>98189</v>
      </c>
      <c r="D17" s="28">
        <v>0</v>
      </c>
      <c r="E17" s="28">
        <v>66862</v>
      </c>
      <c r="F17" s="28">
        <v>356241</v>
      </c>
      <c r="G17" s="28">
        <v>0</v>
      </c>
      <c r="H17" s="28">
        <v>0</v>
      </c>
      <c r="I17" s="28">
        <v>1026986</v>
      </c>
      <c r="J17" s="28">
        <f>SUM($C17:I17)</f>
        <v>1548278</v>
      </c>
    </row>
    <row r="18" spans="1:10" ht="33" customHeight="1" x14ac:dyDescent="0.25">
      <c r="A18" s="344" t="s">
        <v>1</v>
      </c>
      <c r="B18" s="345"/>
    </row>
    <row r="19" spans="1:10" ht="12.75" x14ac:dyDescent="0.25">
      <c r="A19" s="351" t="s">
        <v>269</v>
      </c>
      <c r="B19" s="352"/>
      <c r="C19" s="9">
        <v>54892601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f>SUM($C19:I19)</f>
        <v>54892601</v>
      </c>
    </row>
    <row r="20" spans="1:10" ht="12.75" x14ac:dyDescent="0.25">
      <c r="A20" s="349" t="s">
        <v>16</v>
      </c>
      <c r="B20" s="350"/>
      <c r="C20" s="28">
        <v>54892601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f>SUM($C20:I20)</f>
        <v>54892601</v>
      </c>
    </row>
    <row r="21" spans="1:10" ht="12.75" x14ac:dyDescent="0.25">
      <c r="A21" s="349" t="s">
        <v>277</v>
      </c>
      <c r="B21" s="350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f>SUM($C21:I21)</f>
        <v>0</v>
      </c>
    </row>
    <row r="22" spans="1:10" ht="12.75" x14ac:dyDescent="0.25">
      <c r="A22" s="349" t="s">
        <v>283</v>
      </c>
      <c r="B22" s="350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f>SUM($C22:I22)</f>
        <v>0</v>
      </c>
    </row>
    <row r="23" spans="1:1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4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151</v>
      </c>
      <c r="J2" s="353" t="s">
        <v>286</v>
      </c>
      <c r="K2" s="228"/>
      <c r="L2" s="228"/>
      <c r="M2" s="228"/>
      <c r="N2" s="228"/>
      <c r="O2" s="228"/>
      <c r="P2" s="8" t="s">
        <v>151</v>
      </c>
    </row>
    <row r="4" spans="1:16" ht="12.75" x14ac:dyDescent="0.25">
      <c r="A4" s="283" t="s">
        <v>150</v>
      </c>
      <c r="B4" s="284"/>
      <c r="C4" s="284"/>
      <c r="D4" s="284"/>
      <c r="E4" s="284"/>
      <c r="F4" s="284"/>
      <c r="G4" s="284"/>
      <c r="H4" s="284"/>
      <c r="I4" s="284"/>
      <c r="J4" s="283" t="s">
        <v>150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72</v>
      </c>
    </row>
    <row r="7" spans="1:16" ht="33.75" x14ac:dyDescent="0.25">
      <c r="A7" s="348"/>
      <c r="B7" s="348"/>
      <c r="C7" s="3" t="s">
        <v>70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61</v>
      </c>
      <c r="I7" s="3" t="s">
        <v>97</v>
      </c>
      <c r="J7" s="3" t="s">
        <v>60</v>
      </c>
    </row>
    <row r="8" spans="1:16" ht="33" customHeight="1" x14ac:dyDescent="0.25">
      <c r="A8" s="344" t="s">
        <v>285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>
        <f>SUM($C9:I9)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>
        <f>SUM($C10:I10)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>
        <f>SUM($C11:I11)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>
        <f>SUM($C12:I12)</f>
        <v>0</v>
      </c>
    </row>
    <row r="13" spans="1:16" ht="33" customHeight="1" x14ac:dyDescent="0.25">
      <c r="A13" s="344" t="s">
        <v>284</v>
      </c>
      <c r="B13" s="345"/>
    </row>
    <row r="14" spans="1:16" ht="12.75" x14ac:dyDescent="0.25">
      <c r="A14" s="351" t="s">
        <v>269</v>
      </c>
      <c r="B14" s="352"/>
      <c r="C14" s="9">
        <v>0</v>
      </c>
      <c r="D14" s="9">
        <v>103579287</v>
      </c>
      <c r="E14" s="9">
        <v>149940787</v>
      </c>
      <c r="F14" s="9">
        <v>5750000</v>
      </c>
      <c r="G14" s="9">
        <v>0</v>
      </c>
      <c r="H14" s="9">
        <v>0</v>
      </c>
      <c r="I14" s="9">
        <v>0</v>
      </c>
      <c r="J14" s="9">
        <f>SUM($C14:I14)</f>
        <v>259270074</v>
      </c>
    </row>
    <row r="15" spans="1:16" ht="12.75" x14ac:dyDescent="0.25">
      <c r="A15" s="349" t="s">
        <v>16</v>
      </c>
      <c r="B15" s="350"/>
      <c r="C15" s="28">
        <v>0</v>
      </c>
      <c r="D15" s="28">
        <v>88090559</v>
      </c>
      <c r="E15" s="28">
        <v>144774607</v>
      </c>
      <c r="F15" s="28">
        <v>5651172</v>
      </c>
      <c r="G15" s="28">
        <v>0</v>
      </c>
      <c r="H15" s="28">
        <v>0</v>
      </c>
      <c r="I15" s="28">
        <v>0</v>
      </c>
      <c r="J15" s="28">
        <f>SUM($C15:I15)</f>
        <v>238516338</v>
      </c>
    </row>
    <row r="16" spans="1:16" ht="12.75" x14ac:dyDescent="0.25">
      <c r="A16" s="349" t="s">
        <v>277</v>
      </c>
      <c r="B16" s="350"/>
      <c r="C16" s="28">
        <v>0</v>
      </c>
      <c r="D16" s="28">
        <v>14936637</v>
      </c>
      <c r="E16" s="28">
        <v>4794328</v>
      </c>
      <c r="F16" s="28">
        <v>0</v>
      </c>
      <c r="G16" s="28">
        <v>0</v>
      </c>
      <c r="H16" s="28">
        <v>0</v>
      </c>
      <c r="I16" s="28">
        <v>0</v>
      </c>
      <c r="J16" s="28">
        <f>SUM($C16:I16)</f>
        <v>19730965</v>
      </c>
    </row>
    <row r="17" spans="1:10" ht="12.75" x14ac:dyDescent="0.25">
      <c r="A17" s="349" t="s">
        <v>283</v>
      </c>
      <c r="B17" s="350"/>
      <c r="C17" s="28">
        <v>0</v>
      </c>
      <c r="D17" s="28">
        <v>552091</v>
      </c>
      <c r="E17" s="28">
        <v>371852</v>
      </c>
      <c r="F17" s="28">
        <v>98828</v>
      </c>
      <c r="G17" s="28">
        <v>0</v>
      </c>
      <c r="H17" s="28">
        <v>0</v>
      </c>
      <c r="I17" s="28">
        <v>0</v>
      </c>
      <c r="J17" s="28">
        <f>SUM($C17:I17)</f>
        <v>1022771</v>
      </c>
    </row>
    <row r="18" spans="1:10" ht="33" customHeight="1" x14ac:dyDescent="0.25">
      <c r="A18" s="344" t="s">
        <v>1</v>
      </c>
      <c r="B18" s="345"/>
    </row>
    <row r="19" spans="1:10" ht="12.75" x14ac:dyDescent="0.25">
      <c r="A19" s="351" t="s">
        <v>269</v>
      </c>
      <c r="B19" s="352"/>
      <c r="C19" s="9">
        <v>0</v>
      </c>
      <c r="D19" s="9">
        <v>0</v>
      </c>
      <c r="E19" s="9">
        <v>31692004</v>
      </c>
      <c r="F19" s="9">
        <v>0</v>
      </c>
      <c r="G19" s="9">
        <v>0</v>
      </c>
      <c r="H19" s="9">
        <v>0</v>
      </c>
      <c r="I19" s="9">
        <v>0</v>
      </c>
      <c r="J19" s="9">
        <f>SUM($C19:I19)</f>
        <v>31692004</v>
      </c>
    </row>
    <row r="20" spans="1:10" ht="12.75" x14ac:dyDescent="0.25">
      <c r="A20" s="349" t="s">
        <v>16</v>
      </c>
      <c r="B20" s="350"/>
      <c r="C20" s="28">
        <v>0</v>
      </c>
      <c r="D20" s="28">
        <v>0</v>
      </c>
      <c r="E20" s="28">
        <v>31692005</v>
      </c>
      <c r="F20" s="28">
        <v>0</v>
      </c>
      <c r="G20" s="28">
        <v>0</v>
      </c>
      <c r="H20" s="28">
        <v>0</v>
      </c>
      <c r="I20" s="28">
        <v>0</v>
      </c>
      <c r="J20" s="28">
        <f>SUM($C20:I20)</f>
        <v>31692005</v>
      </c>
    </row>
    <row r="21" spans="1:10" ht="12.75" x14ac:dyDescent="0.25">
      <c r="A21" s="349" t="s">
        <v>277</v>
      </c>
      <c r="B21" s="350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f>SUM($C21:I21)</f>
        <v>0</v>
      </c>
    </row>
    <row r="22" spans="1:10" ht="12.75" x14ac:dyDescent="0.25">
      <c r="A22" s="349" t="s">
        <v>283</v>
      </c>
      <c r="B22" s="350"/>
      <c r="C22" s="28">
        <v>0</v>
      </c>
      <c r="D22" s="28">
        <v>0</v>
      </c>
      <c r="E22" s="28">
        <v>-1</v>
      </c>
      <c r="F22" s="28">
        <v>0</v>
      </c>
      <c r="G22" s="28">
        <v>0</v>
      </c>
      <c r="H22" s="28">
        <v>0</v>
      </c>
      <c r="I22" s="28">
        <v>0</v>
      </c>
      <c r="J22" s="28">
        <f>SUM($C22:I22)</f>
        <v>-1</v>
      </c>
    </row>
    <row r="23" spans="1:1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4"/>
  <sheetViews>
    <sheetView showGridLines="0" zoomScaleNormal="100" workbookViewId="0">
      <selection activeCell="A20" sqref="A20:F20"/>
    </sheetView>
  </sheetViews>
  <sheetFormatPr baseColWidth="10" defaultRowHeight="12.75" x14ac:dyDescent="0.25"/>
  <cols>
    <col min="1" max="1" width="35.7109375" style="117" customWidth="1"/>
    <col min="2" max="2" width="24.7109375" style="117" customWidth="1"/>
    <col min="3" max="3" width="13.7109375" style="117" customWidth="1"/>
    <col min="4" max="4" width="35.7109375" style="117" customWidth="1"/>
    <col min="5" max="5" width="24.7109375" style="117" customWidth="1"/>
    <col min="6" max="6" width="13.7109375" style="117" customWidth="1"/>
    <col min="7" max="16384" width="11.42578125" style="117"/>
  </cols>
  <sheetData>
    <row r="1" spans="1:6" s="127" customFormat="1" ht="15" x14ac:dyDescent="0.25">
      <c r="A1" s="208" t="s">
        <v>676</v>
      </c>
      <c r="B1" s="209"/>
      <c r="C1" s="209"/>
      <c r="D1" s="209"/>
      <c r="E1" s="210"/>
      <c r="F1" s="148" t="s">
        <v>628</v>
      </c>
    </row>
    <row r="2" spans="1:6" s="146" customFormat="1" ht="24" thickBot="1" x14ac:dyDescent="0.3">
      <c r="A2" s="211" t="s">
        <v>675</v>
      </c>
      <c r="B2" s="212"/>
      <c r="C2" s="212"/>
      <c r="D2" s="212"/>
      <c r="E2" s="213"/>
      <c r="F2" s="147">
        <v>1</v>
      </c>
    </row>
    <row r="3" spans="1:6" s="139" customFormat="1" ht="21" thickBot="1" x14ac:dyDescent="0.25">
      <c r="A3" s="122"/>
      <c r="B3" s="122"/>
      <c r="C3" s="121"/>
      <c r="D3" s="122"/>
      <c r="E3" s="122"/>
      <c r="F3" s="121"/>
    </row>
    <row r="4" spans="1:6" s="139" customFormat="1" ht="21" thickTop="1" x14ac:dyDescent="0.2">
      <c r="A4" s="205" t="s">
        <v>674</v>
      </c>
      <c r="B4" s="206"/>
      <c r="C4" s="145" t="s">
        <v>672</v>
      </c>
      <c r="D4" s="207" t="s">
        <v>673</v>
      </c>
      <c r="E4" s="206"/>
      <c r="F4" s="144" t="s">
        <v>672</v>
      </c>
    </row>
    <row r="5" spans="1:6" s="139" customFormat="1" ht="20.25" x14ac:dyDescent="0.2">
      <c r="A5" s="137" t="s">
        <v>671</v>
      </c>
      <c r="B5" s="122"/>
      <c r="C5" s="143"/>
      <c r="D5" s="142" t="s">
        <v>670</v>
      </c>
      <c r="E5" s="141"/>
      <c r="F5" s="140"/>
    </row>
    <row r="6" spans="1:6" s="127" customFormat="1" ht="15" x14ac:dyDescent="0.2">
      <c r="A6" s="136" t="s">
        <v>669</v>
      </c>
      <c r="B6" s="122"/>
      <c r="C6" s="135"/>
      <c r="D6" s="134" t="s">
        <v>668</v>
      </c>
      <c r="E6" s="122"/>
      <c r="F6" s="133"/>
    </row>
    <row r="7" spans="1:6" s="138" customFormat="1" ht="18" x14ac:dyDescent="0.2">
      <c r="A7" s="137" t="s">
        <v>667</v>
      </c>
      <c r="B7" s="122"/>
      <c r="C7" s="135"/>
      <c r="D7" s="134" t="s">
        <v>666</v>
      </c>
      <c r="E7" s="122"/>
      <c r="F7" s="133"/>
    </row>
    <row r="8" spans="1:6" s="127" customFormat="1" ht="15" x14ac:dyDescent="0.2">
      <c r="A8" s="136" t="s">
        <v>665</v>
      </c>
      <c r="B8" s="122"/>
      <c r="C8" s="135"/>
      <c r="D8" s="134" t="s">
        <v>664</v>
      </c>
      <c r="E8" s="122"/>
      <c r="F8" s="133"/>
    </row>
    <row r="9" spans="1:6" s="127" customFormat="1" ht="15" x14ac:dyDescent="0.2">
      <c r="A9" s="137" t="s">
        <v>663</v>
      </c>
      <c r="B9" s="122"/>
      <c r="C9" s="135"/>
      <c r="D9" s="134" t="s">
        <v>662</v>
      </c>
      <c r="E9" s="122"/>
      <c r="F9" s="133"/>
    </row>
    <row r="10" spans="1:6" s="127" customFormat="1" ht="15" x14ac:dyDescent="0.2">
      <c r="A10" s="137" t="s">
        <v>661</v>
      </c>
      <c r="B10" s="122"/>
      <c r="C10" s="135"/>
      <c r="D10" s="134" t="s">
        <v>660</v>
      </c>
      <c r="E10" s="122"/>
      <c r="F10" s="133"/>
    </row>
    <row r="11" spans="1:6" s="127" customFormat="1" ht="15" x14ac:dyDescent="0.2">
      <c r="A11" s="136"/>
      <c r="B11" s="122"/>
      <c r="C11" s="135"/>
      <c r="D11" s="134" t="s">
        <v>659</v>
      </c>
      <c r="E11" s="122"/>
      <c r="F11" s="133"/>
    </row>
    <row r="12" spans="1:6" s="127" customFormat="1" ht="15" x14ac:dyDescent="0.2">
      <c r="A12" s="136"/>
      <c r="B12" s="122"/>
      <c r="C12" s="135"/>
      <c r="D12" s="134" t="s">
        <v>658</v>
      </c>
      <c r="E12" s="122"/>
      <c r="F12" s="133"/>
    </row>
    <row r="13" spans="1:6" s="127" customFormat="1" ht="15" x14ac:dyDescent="0.2">
      <c r="A13" s="136"/>
      <c r="B13" s="122"/>
      <c r="C13" s="135"/>
      <c r="D13" s="134" t="s">
        <v>657</v>
      </c>
      <c r="E13" s="122"/>
      <c r="F13" s="133"/>
    </row>
    <row r="14" spans="1:6" s="127" customFormat="1" ht="15" x14ac:dyDescent="0.2">
      <c r="A14" s="136"/>
      <c r="B14" s="122"/>
      <c r="C14" s="135"/>
      <c r="D14" s="134" t="s">
        <v>656</v>
      </c>
      <c r="E14" s="122"/>
      <c r="F14" s="133"/>
    </row>
    <row r="15" spans="1:6" s="127" customFormat="1" ht="15" x14ac:dyDescent="0.2">
      <c r="A15" s="136"/>
      <c r="B15" s="122"/>
      <c r="C15" s="135"/>
      <c r="D15" s="122" t="s">
        <v>655</v>
      </c>
      <c r="E15" s="122"/>
      <c r="F15" s="133"/>
    </row>
    <row r="16" spans="1:6" s="127" customFormat="1" ht="15" x14ac:dyDescent="0.2">
      <c r="A16" s="136"/>
      <c r="B16" s="122"/>
      <c r="C16" s="135"/>
      <c r="D16" s="134" t="s">
        <v>654</v>
      </c>
      <c r="E16" s="122"/>
      <c r="F16" s="133"/>
    </row>
    <row r="17" spans="1:6" s="127" customFormat="1" ht="15" x14ac:dyDescent="0.2">
      <c r="A17" s="136"/>
      <c r="B17" s="122"/>
      <c r="C17" s="135"/>
      <c r="D17" s="134" t="s">
        <v>653</v>
      </c>
      <c r="E17" s="122"/>
      <c r="F17" s="133"/>
    </row>
    <row r="18" spans="1:6" s="127" customFormat="1" ht="15.75" thickBot="1" x14ac:dyDescent="0.25">
      <c r="A18" s="132"/>
      <c r="B18" s="129"/>
      <c r="C18" s="131"/>
      <c r="D18" s="130" t="s">
        <v>652</v>
      </c>
      <c r="E18" s="129"/>
      <c r="F18" s="128"/>
    </row>
    <row r="19" spans="1:6" s="127" customFormat="1" ht="16.5" thickTop="1" thickBot="1" x14ac:dyDescent="0.25">
      <c r="A19" s="122"/>
      <c r="B19" s="122"/>
      <c r="C19" s="121"/>
      <c r="D19" s="122"/>
      <c r="E19" s="122"/>
      <c r="F19" s="121"/>
    </row>
    <row r="20" spans="1:6" s="125" customFormat="1" ht="15" thickTop="1" x14ac:dyDescent="0.2">
      <c r="A20" s="205" t="s">
        <v>726</v>
      </c>
      <c r="B20" s="224"/>
      <c r="C20" s="224"/>
      <c r="D20" s="224"/>
      <c r="E20" s="224"/>
      <c r="F20" s="225"/>
    </row>
    <row r="21" spans="1:6" s="125" customFormat="1" ht="14.25" x14ac:dyDescent="0.2">
      <c r="A21" s="214" t="s">
        <v>651</v>
      </c>
      <c r="B21" s="216" t="s">
        <v>650</v>
      </c>
      <c r="C21" s="217"/>
      <c r="D21" s="218"/>
      <c r="E21" s="216" t="s">
        <v>727</v>
      </c>
      <c r="F21" s="219"/>
    </row>
    <row r="22" spans="1:6" s="125" customFormat="1" ht="15" thickBot="1" x14ac:dyDescent="0.25">
      <c r="A22" s="215"/>
      <c r="B22" s="220"/>
      <c r="C22" s="221"/>
      <c r="D22" s="222"/>
      <c r="E22" s="220"/>
      <c r="F22" s="223"/>
    </row>
    <row r="23" spans="1:6" s="125" customFormat="1" ht="15" thickTop="1" x14ac:dyDescent="0.2">
      <c r="A23" s="126" t="s">
        <v>725</v>
      </c>
      <c r="B23" s="122"/>
      <c r="C23" s="121"/>
      <c r="D23" s="122"/>
      <c r="E23" s="122"/>
      <c r="F23" s="121"/>
    </row>
    <row r="24" spans="1:6" s="125" customFormat="1" ht="14.25" x14ac:dyDescent="0.2">
      <c r="A24" s="126" t="s">
        <v>649</v>
      </c>
      <c r="B24" s="122"/>
      <c r="C24" s="121"/>
      <c r="D24" s="122"/>
      <c r="E24" s="122"/>
      <c r="F24" s="121"/>
    </row>
    <row r="25" spans="1:6" s="120" customFormat="1" ht="18" x14ac:dyDescent="0.2">
      <c r="A25" s="124"/>
      <c r="B25" s="123" t="s">
        <v>648</v>
      </c>
      <c r="C25" s="121"/>
      <c r="D25" s="122"/>
      <c r="E25" s="122"/>
      <c r="F25" s="121"/>
    </row>
    <row r="26" spans="1:6" x14ac:dyDescent="0.25">
      <c r="D26" s="119"/>
    </row>
    <row r="34" spans="11:11" x14ac:dyDescent="0.25">
      <c r="K34" s="118"/>
    </row>
  </sheetData>
  <mergeCells count="10">
    <mergeCell ref="A4:B4"/>
    <mergeCell ref="D4:E4"/>
    <mergeCell ref="A1:E1"/>
    <mergeCell ref="A2:E2"/>
    <mergeCell ref="A21:A22"/>
    <mergeCell ref="B21:D21"/>
    <mergeCell ref="E21:F21"/>
    <mergeCell ref="B22:D22"/>
    <mergeCell ref="E22:F22"/>
    <mergeCell ref="A20:F20"/>
  </mergeCells>
  <pageMargins left="0.78740157480314965" right="0.78740157480314965" top="0.47244094488188981" bottom="0.47244094488188981" header="0.51181102362204722" footer="0.51181102362204722"/>
  <pageSetup paperSize="9" scale="86" firstPageNumber="3" orientation="landscape" useFirstPageNumber="1" r:id="rId1"/>
  <headerFooter alignWithMargins="0">
    <oddFooter>&amp;CPage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140</v>
      </c>
      <c r="J2" s="353" t="s">
        <v>286</v>
      </c>
      <c r="K2" s="228"/>
      <c r="L2" s="228"/>
      <c r="M2" s="228"/>
      <c r="N2" s="228"/>
      <c r="O2" s="228"/>
      <c r="P2" s="8" t="s">
        <v>140</v>
      </c>
    </row>
    <row r="4" spans="1:16" ht="12.75" x14ac:dyDescent="0.25">
      <c r="A4" s="283" t="s">
        <v>139</v>
      </c>
      <c r="B4" s="284"/>
      <c r="C4" s="284"/>
      <c r="D4" s="284"/>
      <c r="E4" s="284"/>
      <c r="F4" s="284"/>
      <c r="G4" s="284"/>
      <c r="H4" s="284"/>
      <c r="I4" s="284"/>
      <c r="J4" s="283" t="s">
        <v>139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 t="s">
        <v>72</v>
      </c>
    </row>
    <row r="7" spans="1:16" ht="45" x14ac:dyDescent="0.25">
      <c r="A7" s="348"/>
      <c r="B7" s="348"/>
      <c r="C7" s="3"/>
      <c r="D7" s="3" t="s">
        <v>138</v>
      </c>
      <c r="E7" s="3" t="s">
        <v>133</v>
      </c>
      <c r="F7" s="3" t="s">
        <v>137</v>
      </c>
      <c r="G7" s="3" t="s">
        <v>136</v>
      </c>
      <c r="H7" s="3" t="s">
        <v>135</v>
      </c>
      <c r="I7" s="3" t="s">
        <v>134</v>
      </c>
      <c r="J7" s="3" t="s">
        <v>61</v>
      </c>
      <c r="K7" s="3" t="s">
        <v>97</v>
      </c>
      <c r="L7" s="3" t="s">
        <v>60</v>
      </c>
    </row>
    <row r="8" spans="1:16" ht="33" customHeight="1" x14ac:dyDescent="0.25">
      <c r="A8" s="344" t="s">
        <v>285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/>
      <c r="K9" s="9"/>
      <c r="L9" s="9">
        <f>SUM($C9:K9)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/>
      <c r="K10" s="28"/>
      <c r="L10" s="28">
        <f>SUM($C10:K10)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/>
      <c r="K11" s="28"/>
      <c r="L11" s="28">
        <f>SUM($C11:K11)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/>
      <c r="K12" s="28"/>
      <c r="L12" s="28">
        <f>SUM($C12:K12)</f>
        <v>0</v>
      </c>
    </row>
    <row r="13" spans="1:16" ht="33" customHeight="1" x14ac:dyDescent="0.25">
      <c r="A13" s="344" t="s">
        <v>284</v>
      </c>
      <c r="B13" s="345"/>
    </row>
    <row r="14" spans="1:16" ht="12.75" x14ac:dyDescent="0.25">
      <c r="A14" s="351" t="s">
        <v>269</v>
      </c>
      <c r="B14" s="352"/>
      <c r="C14" s="9">
        <v>0</v>
      </c>
      <c r="D14" s="9">
        <v>220826075</v>
      </c>
      <c r="E14" s="9">
        <v>158261670</v>
      </c>
      <c r="F14" s="9">
        <v>34000000</v>
      </c>
      <c r="G14" s="9">
        <v>16724037</v>
      </c>
      <c r="H14" s="9">
        <v>18115467</v>
      </c>
      <c r="I14" s="9">
        <v>0</v>
      </c>
      <c r="J14" s="9">
        <v>0</v>
      </c>
      <c r="K14" s="9">
        <v>0</v>
      </c>
      <c r="L14" s="9">
        <f>SUM($C14:K14)</f>
        <v>447927249</v>
      </c>
    </row>
    <row r="15" spans="1:16" ht="12.75" x14ac:dyDescent="0.25">
      <c r="A15" s="349" t="s">
        <v>16</v>
      </c>
      <c r="B15" s="350"/>
      <c r="C15" s="28">
        <v>0</v>
      </c>
      <c r="D15" s="28">
        <v>217962774</v>
      </c>
      <c r="E15" s="28">
        <v>146644539</v>
      </c>
      <c r="F15" s="28">
        <v>34000000</v>
      </c>
      <c r="G15" s="28">
        <v>8868508</v>
      </c>
      <c r="H15" s="28">
        <v>17470823</v>
      </c>
      <c r="I15" s="28">
        <v>0</v>
      </c>
      <c r="J15" s="28">
        <v>0</v>
      </c>
      <c r="K15" s="28">
        <v>0</v>
      </c>
      <c r="L15" s="28">
        <f>SUM($C15:K15)</f>
        <v>424946644</v>
      </c>
    </row>
    <row r="16" spans="1:16" ht="12.75" x14ac:dyDescent="0.25">
      <c r="A16" s="349" t="s">
        <v>277</v>
      </c>
      <c r="B16" s="350"/>
      <c r="C16" s="28">
        <v>0</v>
      </c>
      <c r="D16" s="28">
        <v>573301</v>
      </c>
      <c r="E16" s="28">
        <v>11617131</v>
      </c>
      <c r="F16" s="28">
        <v>0</v>
      </c>
      <c r="G16" s="28">
        <v>7855529</v>
      </c>
      <c r="H16" s="28">
        <v>644644</v>
      </c>
      <c r="I16" s="28">
        <v>0</v>
      </c>
      <c r="J16" s="28">
        <v>0</v>
      </c>
      <c r="K16" s="28">
        <v>0</v>
      </c>
      <c r="L16" s="28">
        <f>SUM($C16:K16)</f>
        <v>20690605</v>
      </c>
    </row>
    <row r="17" spans="1:12" ht="12.75" x14ac:dyDescent="0.25">
      <c r="A17" s="349" t="s">
        <v>283</v>
      </c>
      <c r="B17" s="350"/>
      <c r="C17" s="28">
        <v>0</v>
      </c>
      <c r="D17" s="28">
        <v>2290000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f>SUM($C17:K17)</f>
        <v>2290000</v>
      </c>
    </row>
    <row r="18" spans="1:12" ht="33" customHeight="1" x14ac:dyDescent="0.25">
      <c r="A18" s="344" t="s">
        <v>1</v>
      </c>
      <c r="B18" s="345"/>
    </row>
    <row r="19" spans="1:12" ht="12.75" x14ac:dyDescent="0.25">
      <c r="A19" s="351" t="s">
        <v>269</v>
      </c>
      <c r="B19" s="352"/>
      <c r="C19" s="9">
        <v>0</v>
      </c>
      <c r="D19" s="9">
        <v>192908114</v>
      </c>
      <c r="E19" s="9">
        <v>77034488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>SUM($C19:K19)</f>
        <v>269942602</v>
      </c>
    </row>
    <row r="20" spans="1:12" ht="12.75" x14ac:dyDescent="0.25">
      <c r="A20" s="349" t="s">
        <v>16</v>
      </c>
      <c r="B20" s="350"/>
      <c r="C20" s="28">
        <v>0</v>
      </c>
      <c r="D20" s="28">
        <v>192908114</v>
      </c>
      <c r="E20" s="28">
        <v>35799523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f>SUM($C20:K20)</f>
        <v>228707637</v>
      </c>
    </row>
    <row r="21" spans="1:12" ht="12.75" x14ac:dyDescent="0.25">
      <c r="A21" s="349" t="s">
        <v>277</v>
      </c>
      <c r="B21" s="350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f>SUM($C21:K21)</f>
        <v>0</v>
      </c>
    </row>
    <row r="22" spans="1:12" ht="12.75" x14ac:dyDescent="0.25">
      <c r="A22" s="349" t="s">
        <v>283</v>
      </c>
      <c r="B22" s="350"/>
      <c r="C22" s="28">
        <v>0</v>
      </c>
      <c r="D22" s="28">
        <v>0</v>
      </c>
      <c r="E22" s="28">
        <v>41234965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f>SUM($C22:K22)</f>
        <v>41234965</v>
      </c>
    </row>
    <row r="23" spans="1:12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8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A4" sqref="A4:I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8" ht="12.75" x14ac:dyDescent="0.25">
      <c r="A1" s="258" t="s">
        <v>279</v>
      </c>
      <c r="B1" s="228"/>
      <c r="C1" s="228"/>
      <c r="D1" s="228"/>
      <c r="E1" s="228"/>
      <c r="F1" s="228"/>
      <c r="G1" s="228"/>
      <c r="H1" s="8" t="s">
        <v>274</v>
      </c>
    </row>
    <row r="2" spans="1:8" ht="12.75" x14ac:dyDescent="0.25">
      <c r="A2" s="258" t="s">
        <v>286</v>
      </c>
      <c r="B2" s="228"/>
      <c r="C2" s="228"/>
      <c r="D2" s="228"/>
      <c r="E2" s="228"/>
      <c r="F2" s="228"/>
      <c r="G2" s="228"/>
      <c r="H2" s="8" t="s">
        <v>124</v>
      </c>
    </row>
    <row r="4" spans="1:8" ht="12.75" x14ac:dyDescent="0.25">
      <c r="A4" s="283" t="s">
        <v>123</v>
      </c>
      <c r="B4" s="284"/>
      <c r="C4" s="284"/>
      <c r="D4" s="284"/>
      <c r="E4" s="284"/>
      <c r="F4" s="284"/>
      <c r="G4" s="284"/>
      <c r="H4" s="284"/>
    </row>
    <row r="6" spans="1:8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8</v>
      </c>
      <c r="H6" s="12" t="s">
        <v>72</v>
      </c>
    </row>
    <row r="7" spans="1:8" ht="45" x14ac:dyDescent="0.25">
      <c r="A7" s="348"/>
      <c r="B7" s="348"/>
      <c r="C7" s="3" t="s">
        <v>70</v>
      </c>
      <c r="D7" s="3" t="s">
        <v>122</v>
      </c>
      <c r="E7" s="3" t="s">
        <v>121</v>
      </c>
      <c r="F7" s="3" t="s">
        <v>120</v>
      </c>
      <c r="G7" s="3" t="s">
        <v>97</v>
      </c>
      <c r="H7" s="3" t="s">
        <v>60</v>
      </c>
    </row>
    <row r="8" spans="1:8" ht="33" customHeight="1" x14ac:dyDescent="0.25">
      <c r="A8" s="344" t="s">
        <v>285</v>
      </c>
      <c r="B8" s="345"/>
    </row>
    <row r="9" spans="1:8" ht="12.75" x14ac:dyDescent="0.25">
      <c r="A9" s="351" t="s">
        <v>269</v>
      </c>
      <c r="B9" s="352"/>
      <c r="C9" s="9"/>
      <c r="D9" s="9"/>
      <c r="E9" s="9"/>
      <c r="F9" s="9"/>
      <c r="G9" s="9"/>
      <c r="H9" s="9">
        <f>SUM($C9:G9)</f>
        <v>0</v>
      </c>
    </row>
    <row r="10" spans="1:8" ht="12.75" x14ac:dyDescent="0.25">
      <c r="A10" s="349" t="s">
        <v>16</v>
      </c>
      <c r="B10" s="350"/>
      <c r="C10" s="28"/>
      <c r="D10" s="28"/>
      <c r="E10" s="28"/>
      <c r="F10" s="28"/>
      <c r="G10" s="28"/>
      <c r="H10" s="28">
        <f>SUM($C10:G10)</f>
        <v>0</v>
      </c>
    </row>
    <row r="11" spans="1:8" ht="12.75" x14ac:dyDescent="0.25">
      <c r="A11" s="349" t="s">
        <v>277</v>
      </c>
      <c r="B11" s="350"/>
      <c r="C11" s="28"/>
      <c r="D11" s="28"/>
      <c r="E11" s="28"/>
      <c r="F11" s="28"/>
      <c r="G11" s="28"/>
      <c r="H11" s="28">
        <f>SUM($C11:G11)</f>
        <v>0</v>
      </c>
    </row>
    <row r="12" spans="1:8" ht="12.75" x14ac:dyDescent="0.25">
      <c r="A12" s="349" t="s">
        <v>283</v>
      </c>
      <c r="B12" s="350"/>
      <c r="C12" s="28"/>
      <c r="D12" s="28"/>
      <c r="E12" s="28"/>
      <c r="F12" s="28"/>
      <c r="G12" s="28"/>
      <c r="H12" s="28">
        <f>SUM($C12:G12)</f>
        <v>0</v>
      </c>
    </row>
    <row r="13" spans="1:8" ht="33" customHeight="1" x14ac:dyDescent="0.25">
      <c r="A13" s="344" t="s">
        <v>284</v>
      </c>
      <c r="B13" s="345"/>
    </row>
    <row r="14" spans="1:8" ht="12.75" x14ac:dyDescent="0.25">
      <c r="A14" s="351" t="s">
        <v>269</v>
      </c>
      <c r="B14" s="352"/>
      <c r="C14" s="9">
        <v>87704700</v>
      </c>
      <c r="D14" s="9">
        <v>0</v>
      </c>
      <c r="E14" s="9">
        <v>0</v>
      </c>
      <c r="F14" s="9">
        <v>0</v>
      </c>
      <c r="G14" s="9">
        <v>0</v>
      </c>
      <c r="H14" s="9">
        <f>SUM($C14:G14)</f>
        <v>87704700</v>
      </c>
    </row>
    <row r="15" spans="1:8" ht="12.75" x14ac:dyDescent="0.25">
      <c r="A15" s="349" t="s">
        <v>16</v>
      </c>
      <c r="B15" s="350"/>
      <c r="C15" s="28">
        <v>78916533</v>
      </c>
      <c r="D15" s="28">
        <v>0</v>
      </c>
      <c r="E15" s="28">
        <v>0</v>
      </c>
      <c r="F15" s="28">
        <v>0</v>
      </c>
      <c r="G15" s="28">
        <v>0</v>
      </c>
      <c r="H15" s="28">
        <f>SUM($C15:G15)</f>
        <v>78916533</v>
      </c>
    </row>
    <row r="16" spans="1:8" ht="12.75" x14ac:dyDescent="0.25">
      <c r="A16" s="349" t="s">
        <v>277</v>
      </c>
      <c r="B16" s="350"/>
      <c r="C16" s="28">
        <v>8574409</v>
      </c>
      <c r="D16" s="28">
        <v>0</v>
      </c>
      <c r="E16" s="28">
        <v>0</v>
      </c>
      <c r="F16" s="28">
        <v>0</v>
      </c>
      <c r="G16" s="28">
        <v>0</v>
      </c>
      <c r="H16" s="28">
        <f>SUM($C16:G16)</f>
        <v>8574409</v>
      </c>
    </row>
    <row r="17" spans="1:8" ht="12.75" x14ac:dyDescent="0.25">
      <c r="A17" s="349" t="s">
        <v>283</v>
      </c>
      <c r="B17" s="350"/>
      <c r="C17" s="28">
        <v>213758</v>
      </c>
      <c r="D17" s="28">
        <v>0</v>
      </c>
      <c r="E17" s="28">
        <v>0</v>
      </c>
      <c r="F17" s="28">
        <v>0</v>
      </c>
      <c r="G17" s="28">
        <v>0</v>
      </c>
      <c r="H17" s="28">
        <f>SUM($C17:G17)</f>
        <v>213758</v>
      </c>
    </row>
    <row r="18" spans="1:8" ht="33" customHeight="1" x14ac:dyDescent="0.25">
      <c r="A18" s="344" t="s">
        <v>1</v>
      </c>
      <c r="B18" s="345"/>
    </row>
    <row r="19" spans="1:8" ht="12.75" x14ac:dyDescent="0.25">
      <c r="A19" s="351" t="s">
        <v>269</v>
      </c>
      <c r="B19" s="352"/>
      <c r="C19" s="9">
        <v>7159904</v>
      </c>
      <c r="D19" s="9">
        <v>0</v>
      </c>
      <c r="E19" s="9">
        <v>0</v>
      </c>
      <c r="F19" s="9">
        <v>0</v>
      </c>
      <c r="G19" s="9">
        <v>0</v>
      </c>
      <c r="H19" s="9">
        <f>SUM($C19:G19)</f>
        <v>7159904</v>
      </c>
    </row>
    <row r="20" spans="1:8" ht="12.75" x14ac:dyDescent="0.25">
      <c r="A20" s="349" t="s">
        <v>16</v>
      </c>
      <c r="B20" s="350"/>
      <c r="C20" s="28">
        <v>7159904</v>
      </c>
      <c r="D20" s="28">
        <v>0</v>
      </c>
      <c r="E20" s="28">
        <v>0</v>
      </c>
      <c r="F20" s="28">
        <v>0</v>
      </c>
      <c r="G20" s="28">
        <v>0</v>
      </c>
      <c r="H20" s="28">
        <f>SUM($C20:G20)</f>
        <v>7159904</v>
      </c>
    </row>
    <row r="21" spans="1:8" ht="12.75" x14ac:dyDescent="0.25">
      <c r="A21" s="349" t="s">
        <v>277</v>
      </c>
      <c r="B21" s="350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f>SUM($C21:G21)</f>
        <v>0</v>
      </c>
    </row>
    <row r="22" spans="1:8" ht="12.75" x14ac:dyDescent="0.25">
      <c r="A22" s="349" t="s">
        <v>283</v>
      </c>
      <c r="B22" s="350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f>SUM($C22:G22)</f>
        <v>0</v>
      </c>
    </row>
    <row r="23" spans="1:8" x14ac:dyDescent="0.25">
      <c r="A23" s="30"/>
      <c r="B23" s="30"/>
      <c r="C23" s="30"/>
      <c r="D23" s="30"/>
      <c r="E23" s="30"/>
      <c r="F23" s="30"/>
      <c r="G23" s="30"/>
      <c r="H23" s="30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G1"/>
    <mergeCell ref="A2:G2"/>
    <mergeCell ref="A4:H4"/>
    <mergeCell ref="A12:B12"/>
    <mergeCell ref="A11:B11"/>
    <mergeCell ref="A10:B10"/>
    <mergeCell ref="A9:B9"/>
    <mergeCell ref="A8:B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0" pageOrder="overThenDown" orientation="landscape" useFirstPageNumber="1" r:id="rId1"/>
  <headerFoot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119</v>
      </c>
      <c r="J2" s="353" t="s">
        <v>286</v>
      </c>
      <c r="K2" s="228"/>
      <c r="L2" s="228"/>
      <c r="M2" s="228"/>
      <c r="N2" s="228"/>
      <c r="O2" s="228"/>
      <c r="P2" s="8" t="s">
        <v>119</v>
      </c>
    </row>
    <row r="4" spans="1:16" ht="12.75" x14ac:dyDescent="0.25">
      <c r="A4" s="283" t="s">
        <v>118</v>
      </c>
      <c r="B4" s="284"/>
      <c r="C4" s="284"/>
      <c r="D4" s="284"/>
      <c r="E4" s="284"/>
      <c r="F4" s="284"/>
      <c r="G4" s="284"/>
      <c r="H4" s="284"/>
      <c r="I4" s="284"/>
      <c r="J4" s="283" t="s">
        <v>118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67.5" x14ac:dyDescent="0.25">
      <c r="A7" s="348"/>
      <c r="B7" s="348"/>
      <c r="C7" s="3" t="s">
        <v>70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97</v>
      </c>
      <c r="L7" s="3" t="s">
        <v>61</v>
      </c>
      <c r="M7" s="3" t="s">
        <v>60</v>
      </c>
    </row>
    <row r="8" spans="1:16" ht="33" customHeight="1" x14ac:dyDescent="0.25">
      <c r="A8" s="344" t="s">
        <v>285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44" t="s">
        <v>284</v>
      </c>
      <c r="B13" s="345"/>
    </row>
    <row r="14" spans="1:16" ht="12.75" x14ac:dyDescent="0.25">
      <c r="A14" s="351" t="s">
        <v>269</v>
      </c>
      <c r="B14" s="352"/>
      <c r="C14" s="9">
        <v>82575108</v>
      </c>
      <c r="D14" s="9">
        <v>70938244</v>
      </c>
      <c r="E14" s="9">
        <v>4000000</v>
      </c>
      <c r="F14" s="9">
        <v>19090641</v>
      </c>
      <c r="G14" s="9">
        <v>721723</v>
      </c>
      <c r="H14" s="9">
        <v>0</v>
      </c>
      <c r="I14" s="9">
        <v>0</v>
      </c>
      <c r="J14" s="9">
        <v>5408237</v>
      </c>
      <c r="K14" s="9">
        <v>2528793</v>
      </c>
      <c r="L14" s="9">
        <v>0</v>
      </c>
      <c r="M14" s="9">
        <f>SUM($C14:L14)</f>
        <v>185262746</v>
      </c>
    </row>
    <row r="15" spans="1:16" ht="12.75" x14ac:dyDescent="0.25">
      <c r="A15" s="349" t="s">
        <v>16</v>
      </c>
      <c r="B15" s="350"/>
      <c r="C15" s="28">
        <v>78045211</v>
      </c>
      <c r="D15" s="28">
        <v>11061624</v>
      </c>
      <c r="E15" s="28">
        <v>0</v>
      </c>
      <c r="F15" s="28">
        <v>11878372</v>
      </c>
      <c r="G15" s="28">
        <v>268008</v>
      </c>
      <c r="H15" s="28">
        <v>0</v>
      </c>
      <c r="I15" s="28">
        <v>0</v>
      </c>
      <c r="J15" s="28">
        <v>4829457</v>
      </c>
      <c r="K15" s="28">
        <v>801944</v>
      </c>
      <c r="L15" s="28">
        <v>0</v>
      </c>
      <c r="M15" s="28">
        <f>SUM($C15:L15)</f>
        <v>106884616</v>
      </c>
    </row>
    <row r="16" spans="1:16" ht="12.75" x14ac:dyDescent="0.25">
      <c r="A16" s="349" t="s">
        <v>277</v>
      </c>
      <c r="B16" s="350"/>
      <c r="C16" s="28">
        <v>4273650</v>
      </c>
      <c r="D16" s="28">
        <v>59054060</v>
      </c>
      <c r="E16" s="28">
        <v>4000000</v>
      </c>
      <c r="F16" s="28">
        <v>6826596</v>
      </c>
      <c r="G16" s="28">
        <v>179975</v>
      </c>
      <c r="H16" s="28">
        <v>0</v>
      </c>
      <c r="I16" s="28">
        <v>0</v>
      </c>
      <c r="J16" s="28">
        <v>448001</v>
      </c>
      <c r="K16" s="28">
        <v>1726849</v>
      </c>
      <c r="L16" s="28">
        <v>0</v>
      </c>
      <c r="M16" s="28">
        <f>SUM($C16:L16)</f>
        <v>76509131</v>
      </c>
    </row>
    <row r="17" spans="1:13" ht="12.75" x14ac:dyDescent="0.25">
      <c r="A17" s="349" t="s">
        <v>283</v>
      </c>
      <c r="B17" s="350"/>
      <c r="C17" s="28">
        <v>256247</v>
      </c>
      <c r="D17" s="28">
        <v>822560</v>
      </c>
      <c r="E17" s="28">
        <v>0</v>
      </c>
      <c r="F17" s="28">
        <v>385673</v>
      </c>
      <c r="G17" s="28">
        <v>273740</v>
      </c>
      <c r="H17" s="28">
        <v>0</v>
      </c>
      <c r="I17" s="28">
        <v>0</v>
      </c>
      <c r="J17" s="28">
        <v>130779</v>
      </c>
      <c r="K17" s="28">
        <v>0</v>
      </c>
      <c r="L17" s="28">
        <v>0</v>
      </c>
      <c r="M17" s="28">
        <f>SUM($C17:L17)</f>
        <v>1868999</v>
      </c>
    </row>
    <row r="18" spans="1:13" ht="33" customHeight="1" x14ac:dyDescent="0.25">
      <c r="A18" s="344" t="s">
        <v>1</v>
      </c>
      <c r="B18" s="345"/>
    </row>
    <row r="19" spans="1:13" ht="12.75" x14ac:dyDescent="0.25">
      <c r="A19" s="351" t="s">
        <v>269</v>
      </c>
      <c r="B19" s="352"/>
      <c r="C19" s="9">
        <v>400000</v>
      </c>
      <c r="D19" s="9">
        <v>1820000</v>
      </c>
      <c r="E19" s="9">
        <v>2500000</v>
      </c>
      <c r="F19" s="9">
        <v>3200000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>SUM($C19:L19)</f>
        <v>7920000</v>
      </c>
    </row>
    <row r="20" spans="1:13" ht="12.75" x14ac:dyDescent="0.25">
      <c r="A20" s="349" t="s">
        <v>16</v>
      </c>
      <c r="B20" s="350"/>
      <c r="C20" s="28">
        <v>596850</v>
      </c>
      <c r="D20" s="28">
        <v>2654950</v>
      </c>
      <c r="E20" s="28">
        <v>1897110</v>
      </c>
      <c r="F20" s="28">
        <v>4270100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>SUM($C20:L20)</f>
        <v>9419010</v>
      </c>
    </row>
    <row r="21" spans="1:13" ht="12.75" x14ac:dyDescent="0.25">
      <c r="A21" s="349" t="s">
        <v>277</v>
      </c>
      <c r="B21" s="350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f>SUM($C21:L21)</f>
        <v>0</v>
      </c>
    </row>
    <row r="22" spans="1:13" ht="12.75" x14ac:dyDescent="0.25">
      <c r="A22" s="349" t="s">
        <v>283</v>
      </c>
      <c r="B22" s="350"/>
      <c r="C22" s="28">
        <v>-196850</v>
      </c>
      <c r="D22" s="28">
        <v>-834950</v>
      </c>
      <c r="E22" s="28">
        <v>602890</v>
      </c>
      <c r="F22" s="28">
        <v>-1070100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f>SUM($C22:L22)</f>
        <v>-1499010</v>
      </c>
    </row>
    <row r="23" spans="1:13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1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104</v>
      </c>
      <c r="J2" s="353" t="s">
        <v>286</v>
      </c>
      <c r="K2" s="228"/>
      <c r="L2" s="228"/>
      <c r="M2" s="228"/>
      <c r="N2" s="228"/>
      <c r="O2" s="228"/>
      <c r="P2" s="8" t="s">
        <v>104</v>
      </c>
    </row>
    <row r="4" spans="1:16" ht="12.75" x14ac:dyDescent="0.25">
      <c r="A4" s="283" t="s">
        <v>103</v>
      </c>
      <c r="B4" s="284"/>
      <c r="C4" s="284"/>
      <c r="D4" s="284"/>
      <c r="E4" s="284"/>
      <c r="F4" s="284"/>
      <c r="G4" s="284"/>
      <c r="H4" s="284"/>
      <c r="I4" s="284"/>
      <c r="J4" s="283" t="s">
        <v>103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72</v>
      </c>
    </row>
    <row r="7" spans="1:16" ht="56.25" x14ac:dyDescent="0.25">
      <c r="A7" s="348"/>
      <c r="B7" s="348"/>
      <c r="C7" s="3" t="s">
        <v>70</v>
      </c>
      <c r="D7" s="3" t="s">
        <v>102</v>
      </c>
      <c r="E7" s="3" t="s">
        <v>101</v>
      </c>
      <c r="F7" s="3" t="s">
        <v>100</v>
      </c>
      <c r="G7" s="3" t="s">
        <v>99</v>
      </c>
      <c r="H7" s="3" t="s">
        <v>98</v>
      </c>
      <c r="I7" s="3" t="s">
        <v>61</v>
      </c>
      <c r="J7" s="3" t="s">
        <v>97</v>
      </c>
      <c r="K7" s="3" t="s">
        <v>60</v>
      </c>
    </row>
    <row r="8" spans="1:16" ht="33" customHeight="1" x14ac:dyDescent="0.25">
      <c r="A8" s="344" t="s">
        <v>285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349" t="s">
        <v>287</v>
      </c>
      <c r="B11" s="350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344" t="s">
        <v>284</v>
      </c>
      <c r="B13" s="345"/>
    </row>
    <row r="14" spans="1:16" ht="12.75" x14ac:dyDescent="0.25">
      <c r="A14" s="351" t="s">
        <v>269</v>
      </c>
      <c r="B14" s="352"/>
      <c r="C14" s="9">
        <v>421004538</v>
      </c>
      <c r="D14" s="9">
        <v>19852626</v>
      </c>
      <c r="E14" s="9">
        <v>391899231</v>
      </c>
      <c r="F14" s="9">
        <v>10385674</v>
      </c>
      <c r="G14" s="9">
        <v>0</v>
      </c>
      <c r="H14" s="9">
        <v>0</v>
      </c>
      <c r="I14" s="9">
        <v>0</v>
      </c>
      <c r="J14" s="9">
        <v>0</v>
      </c>
      <c r="K14" s="9">
        <f>SUM($C14:J14)</f>
        <v>843142069</v>
      </c>
    </row>
    <row r="15" spans="1:16" ht="12.75" x14ac:dyDescent="0.25">
      <c r="A15" s="349" t="s">
        <v>16</v>
      </c>
      <c r="B15" s="350"/>
      <c r="C15" s="28">
        <v>408452742</v>
      </c>
      <c r="D15" s="28">
        <v>18443263</v>
      </c>
      <c r="E15" s="28">
        <v>383258061</v>
      </c>
      <c r="F15" s="28">
        <v>8839639</v>
      </c>
      <c r="G15" s="28">
        <v>0</v>
      </c>
      <c r="H15" s="28">
        <v>0</v>
      </c>
      <c r="I15" s="28">
        <v>0</v>
      </c>
      <c r="J15" s="28">
        <v>0</v>
      </c>
      <c r="K15" s="28">
        <f>SUM($C15:J15)</f>
        <v>818993705</v>
      </c>
    </row>
    <row r="16" spans="1:16" ht="12.75" x14ac:dyDescent="0.25">
      <c r="A16" s="349" t="s">
        <v>277</v>
      </c>
      <c r="B16" s="350"/>
      <c r="C16" s="28">
        <v>11087946</v>
      </c>
      <c r="D16" s="28">
        <v>1408998</v>
      </c>
      <c r="E16" s="28">
        <v>8095707</v>
      </c>
      <c r="F16" s="28">
        <v>1545760</v>
      </c>
      <c r="G16" s="28">
        <v>0</v>
      </c>
      <c r="H16" s="28">
        <v>0</v>
      </c>
      <c r="I16" s="28">
        <v>0</v>
      </c>
      <c r="J16" s="28">
        <v>0</v>
      </c>
      <c r="K16" s="28">
        <f>SUM($C16:J16)</f>
        <v>22138411</v>
      </c>
    </row>
    <row r="17" spans="1:11" ht="12.75" x14ac:dyDescent="0.25">
      <c r="A17" s="349" t="s">
        <v>283</v>
      </c>
      <c r="B17" s="350"/>
      <c r="C17" s="28">
        <v>1463850</v>
      </c>
      <c r="D17" s="28">
        <v>365</v>
      </c>
      <c r="E17" s="28">
        <v>545463</v>
      </c>
      <c r="F17" s="28">
        <v>275</v>
      </c>
      <c r="G17" s="28">
        <v>0</v>
      </c>
      <c r="H17" s="28">
        <v>0</v>
      </c>
      <c r="I17" s="28">
        <v>0</v>
      </c>
      <c r="J17" s="28">
        <v>0</v>
      </c>
      <c r="K17" s="28">
        <f>SUM($C17:J17)</f>
        <v>2009953</v>
      </c>
    </row>
    <row r="18" spans="1:11" ht="33" customHeight="1" x14ac:dyDescent="0.25">
      <c r="A18" s="344" t="s">
        <v>1</v>
      </c>
      <c r="B18" s="345"/>
    </row>
    <row r="19" spans="1:11" ht="12.75" x14ac:dyDescent="0.25">
      <c r="A19" s="351" t="s">
        <v>269</v>
      </c>
      <c r="B19" s="352"/>
      <c r="C19" s="9">
        <v>13200000</v>
      </c>
      <c r="D19" s="9">
        <v>0</v>
      </c>
      <c r="E19" s="9">
        <v>188544152</v>
      </c>
      <c r="F19" s="9">
        <v>1571056</v>
      </c>
      <c r="G19" s="9">
        <v>0</v>
      </c>
      <c r="H19" s="9">
        <v>0</v>
      </c>
      <c r="I19" s="9">
        <v>0</v>
      </c>
      <c r="J19" s="9">
        <v>0</v>
      </c>
      <c r="K19" s="9">
        <f>SUM($C19:J19)</f>
        <v>203315208</v>
      </c>
    </row>
    <row r="20" spans="1:11" ht="12.75" x14ac:dyDescent="0.25">
      <c r="A20" s="349" t="s">
        <v>16</v>
      </c>
      <c r="B20" s="350"/>
      <c r="C20" s="28">
        <v>12008000</v>
      </c>
      <c r="D20" s="28">
        <v>0</v>
      </c>
      <c r="E20" s="28">
        <v>164677804</v>
      </c>
      <c r="F20" s="28">
        <v>3761</v>
      </c>
      <c r="G20" s="28">
        <v>0</v>
      </c>
      <c r="H20" s="28">
        <v>0</v>
      </c>
      <c r="I20" s="28">
        <v>0</v>
      </c>
      <c r="J20" s="28">
        <v>0</v>
      </c>
      <c r="K20" s="28">
        <f>SUM($C20:J20)</f>
        <v>176689565</v>
      </c>
    </row>
    <row r="21" spans="1:11" ht="12.75" x14ac:dyDescent="0.25">
      <c r="A21" s="349" t="s">
        <v>277</v>
      </c>
      <c r="B21" s="350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>SUM($C21:J21)</f>
        <v>0</v>
      </c>
    </row>
    <row r="22" spans="1:11" ht="12.75" x14ac:dyDescent="0.25">
      <c r="A22" s="349" t="s">
        <v>283</v>
      </c>
      <c r="B22" s="350"/>
      <c r="C22" s="28">
        <v>1192000</v>
      </c>
      <c r="D22" s="28">
        <v>0</v>
      </c>
      <c r="E22" s="28">
        <v>23866348</v>
      </c>
      <c r="F22" s="28">
        <v>1567295</v>
      </c>
      <c r="G22" s="28">
        <v>0</v>
      </c>
      <c r="H22" s="28">
        <v>0</v>
      </c>
      <c r="I22" s="28">
        <v>0</v>
      </c>
      <c r="J22" s="28">
        <v>0</v>
      </c>
      <c r="K22" s="28">
        <f>SUM($C22:J22)</f>
        <v>26625643</v>
      </c>
    </row>
    <row r="23" spans="1:1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3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279</v>
      </c>
      <c r="B1" s="228"/>
      <c r="C1" s="228"/>
      <c r="D1" s="228"/>
      <c r="E1" s="228"/>
      <c r="F1" s="228"/>
      <c r="G1" s="228"/>
      <c r="H1" s="228"/>
      <c r="I1" s="8" t="s">
        <v>274</v>
      </c>
      <c r="J1" s="353" t="s">
        <v>279</v>
      </c>
      <c r="K1" s="228"/>
      <c r="L1" s="228"/>
      <c r="M1" s="228"/>
      <c r="N1" s="228"/>
      <c r="O1" s="228"/>
      <c r="P1" s="8" t="s">
        <v>274</v>
      </c>
    </row>
    <row r="2" spans="1:16" ht="12.75" x14ac:dyDescent="0.25">
      <c r="A2" s="258" t="s">
        <v>286</v>
      </c>
      <c r="B2" s="228"/>
      <c r="C2" s="228"/>
      <c r="D2" s="228"/>
      <c r="E2" s="228"/>
      <c r="F2" s="228"/>
      <c r="G2" s="228"/>
      <c r="H2" s="228"/>
      <c r="I2" s="8" t="s">
        <v>76</v>
      </c>
      <c r="J2" s="353" t="s">
        <v>286</v>
      </c>
      <c r="K2" s="228"/>
      <c r="L2" s="228"/>
      <c r="M2" s="228"/>
      <c r="N2" s="228"/>
      <c r="O2" s="228"/>
      <c r="P2" s="8" t="s">
        <v>76</v>
      </c>
    </row>
    <row r="4" spans="1:16" ht="12.75" x14ac:dyDescent="0.25">
      <c r="A4" s="283" t="s">
        <v>74</v>
      </c>
      <c r="B4" s="284"/>
      <c r="C4" s="284"/>
      <c r="D4" s="284"/>
      <c r="E4" s="284"/>
      <c r="F4" s="284"/>
      <c r="G4" s="284"/>
      <c r="H4" s="284"/>
      <c r="I4" s="284"/>
      <c r="J4" s="283" t="s">
        <v>74</v>
      </c>
      <c r="K4" s="284"/>
      <c r="L4" s="284"/>
      <c r="M4" s="284"/>
      <c r="N4" s="284"/>
      <c r="O4" s="284"/>
      <c r="P4" s="284"/>
    </row>
    <row r="6" spans="1:16" x14ac:dyDescent="0.25">
      <c r="A6" s="346" t="s">
        <v>0</v>
      </c>
      <c r="B6" s="347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56.25" x14ac:dyDescent="0.25">
      <c r="A7" s="348"/>
      <c r="B7" s="348"/>
      <c r="C7" s="3" t="s">
        <v>70</v>
      </c>
      <c r="D7" s="3" t="s">
        <v>69</v>
      </c>
      <c r="E7" s="3" t="s">
        <v>68</v>
      </c>
      <c r="F7" s="3" t="s">
        <v>67</v>
      </c>
      <c r="G7" s="3" t="s">
        <v>66</v>
      </c>
      <c r="H7" s="3" t="s">
        <v>65</v>
      </c>
      <c r="I7" s="3" t="s">
        <v>64</v>
      </c>
      <c r="J7" s="3" t="s">
        <v>63</v>
      </c>
      <c r="K7" s="3" t="s">
        <v>62</v>
      </c>
      <c r="L7" s="3" t="s">
        <v>61</v>
      </c>
      <c r="M7" s="3" t="s">
        <v>60</v>
      </c>
    </row>
    <row r="8" spans="1:16" ht="33" customHeight="1" x14ac:dyDescent="0.25">
      <c r="A8" s="344" t="s">
        <v>285</v>
      </c>
      <c r="B8" s="345"/>
    </row>
    <row r="9" spans="1:16" ht="12.75" x14ac:dyDescent="0.25">
      <c r="A9" s="351" t="s">
        <v>269</v>
      </c>
      <c r="B9" s="352"/>
      <c r="C9" s="9"/>
      <c r="D9" s="9"/>
      <c r="E9" s="9"/>
      <c r="F9" s="9"/>
      <c r="G9" s="9"/>
      <c r="H9" s="9"/>
      <c r="I9" s="9"/>
      <c r="J9" s="9"/>
      <c r="K9" s="9"/>
      <c r="L9" s="9"/>
      <c r="M9" s="9">
        <f>SUM($C9:L9)</f>
        <v>0</v>
      </c>
    </row>
    <row r="10" spans="1:16" ht="12.75" x14ac:dyDescent="0.25">
      <c r="A10" s="349" t="s">
        <v>16</v>
      </c>
      <c r="B10" s="35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f>SUM($C10:L10)</f>
        <v>0</v>
      </c>
    </row>
    <row r="11" spans="1:16" ht="12.75" x14ac:dyDescent="0.25">
      <c r="A11" s="349" t="s">
        <v>277</v>
      </c>
      <c r="B11" s="35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>
        <f>SUM($C11:L11)</f>
        <v>0</v>
      </c>
    </row>
    <row r="12" spans="1:16" ht="12.75" x14ac:dyDescent="0.25">
      <c r="A12" s="349" t="s">
        <v>283</v>
      </c>
      <c r="B12" s="35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>
        <f>SUM($C12:L12)</f>
        <v>0</v>
      </c>
    </row>
    <row r="13" spans="1:16" ht="33" customHeight="1" x14ac:dyDescent="0.25">
      <c r="A13" s="344" t="s">
        <v>284</v>
      </c>
      <c r="B13" s="345"/>
    </row>
    <row r="14" spans="1:16" ht="12.75" x14ac:dyDescent="0.25">
      <c r="A14" s="351" t="s">
        <v>269</v>
      </c>
      <c r="B14" s="352"/>
      <c r="C14" s="9">
        <v>123959395</v>
      </c>
      <c r="D14" s="9">
        <v>49409086</v>
      </c>
      <c r="E14" s="9">
        <v>136445852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15000000</v>
      </c>
      <c r="L14" s="9">
        <v>0</v>
      </c>
      <c r="M14" s="9">
        <f>SUM($C14:L14)</f>
        <v>324814333</v>
      </c>
    </row>
    <row r="15" spans="1:16" ht="12.75" x14ac:dyDescent="0.25">
      <c r="A15" s="349" t="s">
        <v>16</v>
      </c>
      <c r="B15" s="350"/>
      <c r="C15" s="28">
        <v>82783008</v>
      </c>
      <c r="D15" s="28">
        <v>49345658</v>
      </c>
      <c r="E15" s="28">
        <v>133737382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15000000</v>
      </c>
      <c r="L15" s="28">
        <v>0</v>
      </c>
      <c r="M15" s="28">
        <f>SUM($C15:L15)</f>
        <v>280866048</v>
      </c>
    </row>
    <row r="16" spans="1:16" ht="12.75" x14ac:dyDescent="0.25">
      <c r="A16" s="349" t="s">
        <v>277</v>
      </c>
      <c r="B16" s="350"/>
      <c r="C16" s="28">
        <v>41016987</v>
      </c>
      <c r="D16" s="28">
        <v>21790</v>
      </c>
      <c r="E16" s="28">
        <v>2396316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f>SUM($C16:L16)</f>
        <v>43435093</v>
      </c>
    </row>
    <row r="17" spans="1:13" ht="12.75" x14ac:dyDescent="0.25">
      <c r="A17" s="349" t="s">
        <v>283</v>
      </c>
      <c r="B17" s="350"/>
      <c r="C17" s="28">
        <v>159400</v>
      </c>
      <c r="D17" s="28">
        <v>41638</v>
      </c>
      <c r="E17" s="28">
        <v>312154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f>SUM($C17:L17)</f>
        <v>513192</v>
      </c>
    </row>
    <row r="18" spans="1:13" ht="33" customHeight="1" x14ac:dyDescent="0.25">
      <c r="A18" s="344" t="s">
        <v>1</v>
      </c>
      <c r="B18" s="345"/>
    </row>
    <row r="19" spans="1:13" ht="12.75" x14ac:dyDescent="0.25">
      <c r="A19" s="351" t="s">
        <v>269</v>
      </c>
      <c r="B19" s="352"/>
      <c r="C19" s="9">
        <v>35799523</v>
      </c>
      <c r="D19" s="9">
        <v>0</v>
      </c>
      <c r="E19" s="9">
        <v>430000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>SUM($C19:L19)</f>
        <v>36229523</v>
      </c>
    </row>
    <row r="20" spans="1:13" ht="12.75" x14ac:dyDescent="0.25">
      <c r="A20" s="349" t="s">
        <v>16</v>
      </c>
      <c r="B20" s="350"/>
      <c r="C20" s="28">
        <v>35799523</v>
      </c>
      <c r="D20" s="28">
        <v>36745</v>
      </c>
      <c r="E20" s="28">
        <v>457500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f>SUM($C20:L20)</f>
        <v>36293768</v>
      </c>
    </row>
    <row r="21" spans="1:13" ht="12.75" x14ac:dyDescent="0.25">
      <c r="A21" s="349" t="s">
        <v>277</v>
      </c>
      <c r="B21" s="350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f>SUM($C21:L21)</f>
        <v>0</v>
      </c>
    </row>
    <row r="22" spans="1:13" ht="12.75" x14ac:dyDescent="0.25">
      <c r="A22" s="349" t="s">
        <v>283</v>
      </c>
      <c r="B22" s="350"/>
      <c r="C22" s="28">
        <v>0</v>
      </c>
      <c r="D22" s="28">
        <v>-36745</v>
      </c>
      <c r="E22" s="28">
        <v>-27500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f>SUM($C22:L22)</f>
        <v>-64245</v>
      </c>
    </row>
    <row r="23" spans="1:13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5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7" width="17.7109375" style="4" customWidth="1"/>
    <col min="8" max="16384" width="11.42578125" style="4"/>
  </cols>
  <sheetData>
    <row r="1" spans="1:7" ht="12.75" x14ac:dyDescent="0.25">
      <c r="A1" s="258" t="s">
        <v>279</v>
      </c>
      <c r="B1" s="228"/>
      <c r="C1" s="228"/>
      <c r="D1" s="228"/>
      <c r="E1" s="228"/>
      <c r="F1" s="228"/>
      <c r="G1" s="8" t="s">
        <v>274</v>
      </c>
    </row>
    <row r="2" spans="1:7" ht="12.75" x14ac:dyDescent="0.25">
      <c r="A2" s="239" t="s">
        <v>273</v>
      </c>
      <c r="B2" s="240"/>
      <c r="C2" s="240"/>
      <c r="D2" s="240"/>
      <c r="E2" s="240"/>
      <c r="F2" s="240"/>
      <c r="G2" s="33" t="s">
        <v>282</v>
      </c>
    </row>
    <row r="3" spans="1:7" ht="12.75" x14ac:dyDescent="0.25">
      <c r="A3" s="235" t="s">
        <v>271</v>
      </c>
      <c r="B3" s="236"/>
      <c r="C3" s="236"/>
      <c r="D3" s="236"/>
      <c r="E3" s="236"/>
      <c r="F3" s="236"/>
      <c r="G3" s="31"/>
    </row>
    <row r="5" spans="1:7" ht="12.75" x14ac:dyDescent="0.25">
      <c r="A5" s="355" t="s">
        <v>281</v>
      </c>
      <c r="B5" s="356"/>
      <c r="C5" s="356"/>
      <c r="D5" s="356"/>
      <c r="E5" s="356"/>
      <c r="F5" s="356"/>
      <c r="G5" s="356"/>
    </row>
    <row r="6" spans="1:7" ht="22.5" x14ac:dyDescent="0.25">
      <c r="A6" s="40" t="s">
        <v>8</v>
      </c>
      <c r="B6" s="40" t="s">
        <v>0</v>
      </c>
      <c r="C6" s="40" t="s">
        <v>269</v>
      </c>
      <c r="D6" s="40" t="s">
        <v>16</v>
      </c>
      <c r="E6" s="40" t="s">
        <v>278</v>
      </c>
      <c r="F6" s="40" t="s">
        <v>277</v>
      </c>
      <c r="G6" s="40" t="s">
        <v>276</v>
      </c>
    </row>
    <row r="7" spans="1:7" x14ac:dyDescent="0.25">
      <c r="A7" s="39"/>
      <c r="B7" s="38" t="s">
        <v>2</v>
      </c>
      <c r="C7" s="37"/>
      <c r="D7" s="37"/>
      <c r="E7" s="37"/>
      <c r="F7" s="37"/>
      <c r="G7" s="37"/>
    </row>
    <row r="8" spans="1:7" x14ac:dyDescent="0.25">
      <c r="A8" s="39"/>
      <c r="B8" s="38" t="s">
        <v>1</v>
      </c>
      <c r="C8" s="37">
        <v>93390212</v>
      </c>
      <c r="D8" s="37">
        <v>52696897</v>
      </c>
      <c r="E8" s="37">
        <v>0</v>
      </c>
      <c r="F8" s="37">
        <v>39500000</v>
      </c>
      <c r="G8" s="37">
        <v>1193315</v>
      </c>
    </row>
    <row r="9" spans="1:7" x14ac:dyDescent="0.25">
      <c r="A9" s="30">
        <v>74718</v>
      </c>
      <c r="B9" s="29" t="s">
        <v>80</v>
      </c>
      <c r="C9" s="28">
        <v>93390212</v>
      </c>
      <c r="D9" s="28">
        <v>52696897</v>
      </c>
      <c r="E9" s="28">
        <v>0</v>
      </c>
      <c r="F9" s="28">
        <v>39500000</v>
      </c>
      <c r="G9" s="28">
        <v>1193315</v>
      </c>
    </row>
    <row r="10" spans="1:7" ht="9.9499999999999993" customHeight="1" x14ac:dyDescent="0.25">
      <c r="A10" s="354" t="s">
        <v>280</v>
      </c>
      <c r="B10" s="354"/>
      <c r="C10" s="354"/>
      <c r="D10" s="354"/>
      <c r="E10" s="354"/>
      <c r="F10" s="354"/>
      <c r="G10" s="354"/>
    </row>
  </sheetData>
  <mergeCells count="5">
    <mergeCell ref="A10:G10"/>
    <mergeCell ref="A5:G5"/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7" orientation="landscape" useFirstPageNumber="1" r:id="rId1"/>
  <headerFoot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sqref="A1:F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5" width="17.7109375" style="4" customWidth="1"/>
    <col min="6" max="16384" width="11.42578125" style="4"/>
  </cols>
  <sheetData>
    <row r="1" spans="1:5" ht="12.75" x14ac:dyDescent="0.25">
      <c r="A1" s="258" t="s">
        <v>275</v>
      </c>
      <c r="B1" s="228"/>
      <c r="C1" s="228"/>
      <c r="D1" s="228"/>
      <c r="E1" s="8" t="s">
        <v>274</v>
      </c>
    </row>
    <row r="2" spans="1:5" ht="12.75" x14ac:dyDescent="0.25">
      <c r="A2" s="239" t="s">
        <v>273</v>
      </c>
      <c r="B2" s="240"/>
      <c r="C2" s="240"/>
      <c r="D2" s="240"/>
      <c r="E2" s="33" t="s">
        <v>272</v>
      </c>
    </row>
    <row r="3" spans="1:5" ht="12.75" x14ac:dyDescent="0.25">
      <c r="A3" s="235" t="s">
        <v>271</v>
      </c>
      <c r="B3" s="236"/>
      <c r="C3" s="236"/>
      <c r="D3" s="236"/>
      <c r="E3" s="31"/>
    </row>
    <row r="5" spans="1:5" ht="12.75" x14ac:dyDescent="0.25">
      <c r="A5" s="357" t="s">
        <v>270</v>
      </c>
      <c r="B5" s="358"/>
      <c r="C5" s="358"/>
      <c r="D5" s="358"/>
      <c r="E5" s="358"/>
    </row>
    <row r="6" spans="1:5" ht="22.5" x14ac:dyDescent="0.25">
      <c r="A6" s="40" t="s">
        <v>8</v>
      </c>
      <c r="B6" s="40" t="s">
        <v>0</v>
      </c>
      <c r="C6" s="40" t="s">
        <v>269</v>
      </c>
      <c r="D6" s="40" t="s">
        <v>16</v>
      </c>
      <c r="E6" s="40" t="s">
        <v>268</v>
      </c>
    </row>
    <row r="7" spans="1:5" x14ac:dyDescent="0.25">
      <c r="A7" s="39"/>
      <c r="B7" s="38" t="s">
        <v>267</v>
      </c>
      <c r="C7" s="37">
        <v>10085000</v>
      </c>
      <c r="D7" s="37">
        <v>10085000</v>
      </c>
      <c r="E7" s="37">
        <v>0</v>
      </c>
    </row>
    <row r="8" spans="1:5" ht="22.5" x14ac:dyDescent="0.25">
      <c r="A8" s="30">
        <v>675</v>
      </c>
      <c r="B8" s="29" t="s">
        <v>266</v>
      </c>
      <c r="C8" s="28">
        <v>10085000</v>
      </c>
      <c r="D8" s="28">
        <v>10085000</v>
      </c>
      <c r="E8" s="28">
        <v>0</v>
      </c>
    </row>
    <row r="9" spans="1:5" x14ac:dyDescent="0.25">
      <c r="A9" s="39"/>
      <c r="B9" s="38" t="s">
        <v>265</v>
      </c>
      <c r="C9" s="37">
        <v>9304669</v>
      </c>
      <c r="D9" s="37">
        <v>9304669</v>
      </c>
      <c r="E9" s="37">
        <v>0</v>
      </c>
    </row>
    <row r="10" spans="1:5" x14ac:dyDescent="0.25">
      <c r="A10" s="36"/>
      <c r="B10" s="35" t="s">
        <v>264</v>
      </c>
      <c r="C10" s="34">
        <v>9304669</v>
      </c>
      <c r="D10" s="34">
        <v>9304669</v>
      </c>
      <c r="E10" s="34">
        <v>0</v>
      </c>
    </row>
    <row r="11" spans="1:5" ht="22.5" x14ac:dyDescent="0.25">
      <c r="A11" s="30">
        <v>7761</v>
      </c>
      <c r="B11" s="29" t="s">
        <v>263</v>
      </c>
      <c r="C11" s="28">
        <v>9304669</v>
      </c>
      <c r="D11" s="28">
        <v>9304669</v>
      </c>
      <c r="E11" s="28"/>
    </row>
    <row r="12" spans="1:5" x14ac:dyDescent="0.25">
      <c r="A12" s="36"/>
      <c r="B12" s="35" t="s">
        <v>262</v>
      </c>
      <c r="C12" s="34"/>
      <c r="D12" s="34"/>
      <c r="E12" s="34"/>
    </row>
    <row r="13" spans="1:5" ht="9.9499999999999993" customHeight="1" x14ac:dyDescent="0.25">
      <c r="A13" s="354" t="s">
        <v>261</v>
      </c>
      <c r="B13" s="354"/>
      <c r="C13" s="354"/>
      <c r="D13" s="354"/>
      <c r="E13" s="354"/>
    </row>
    <row r="14" spans="1:5" ht="9.9499999999999993" customHeight="1" x14ac:dyDescent="0.25">
      <c r="A14" s="354" t="s">
        <v>260</v>
      </c>
      <c r="B14" s="354"/>
      <c r="C14" s="354"/>
      <c r="D14" s="354"/>
      <c r="E14" s="354"/>
    </row>
    <row r="15" spans="1:5" ht="9.9499999999999993" customHeight="1" x14ac:dyDescent="0.25">
      <c r="A15" s="354" t="s">
        <v>259</v>
      </c>
      <c r="B15" s="354"/>
      <c r="C15" s="354"/>
      <c r="D15" s="354"/>
      <c r="E15" s="354"/>
    </row>
  </sheetData>
  <mergeCells count="7">
    <mergeCell ref="A15:E15"/>
    <mergeCell ref="A14:E14"/>
    <mergeCell ref="A13:E13"/>
    <mergeCell ref="A5:E5"/>
    <mergeCell ref="A1:D1"/>
    <mergeCell ref="A2:D2"/>
    <mergeCell ref="A3:D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8" orientation="landscape" useFirstPageNumber="1" r:id="rId1"/>
  <headerFoot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</row>
    <row r="2" spans="1:9" ht="12.75" x14ac:dyDescent="0.25">
      <c r="A2" s="239" t="s">
        <v>229</v>
      </c>
      <c r="B2" s="240"/>
      <c r="C2" s="240"/>
      <c r="D2" s="240"/>
      <c r="E2" s="240"/>
      <c r="F2" s="240"/>
      <c r="G2" s="240"/>
      <c r="H2" s="240"/>
      <c r="I2" s="32" t="s">
        <v>258</v>
      </c>
    </row>
    <row r="3" spans="1:9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</row>
    <row r="5" spans="1:9" ht="12.75" x14ac:dyDescent="0.25">
      <c r="A5" s="355" t="s">
        <v>257</v>
      </c>
      <c r="B5" s="356"/>
      <c r="C5" s="356"/>
      <c r="D5" s="356"/>
      <c r="E5" s="356"/>
      <c r="F5" s="356"/>
      <c r="G5" s="356"/>
      <c r="H5" s="356"/>
      <c r="I5" s="356"/>
    </row>
    <row r="6" spans="1:9" ht="22.5" x14ac:dyDescent="0.25">
      <c r="A6" s="12" t="s">
        <v>73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72</v>
      </c>
    </row>
    <row r="7" spans="1:9" ht="45" x14ac:dyDescent="0.25">
      <c r="A7" s="3" t="s">
        <v>71</v>
      </c>
      <c r="B7" s="3"/>
      <c r="C7" s="3" t="s">
        <v>217</v>
      </c>
      <c r="D7" s="3" t="s">
        <v>216</v>
      </c>
      <c r="E7" s="3" t="s">
        <v>215</v>
      </c>
      <c r="F7" s="3" t="s">
        <v>214</v>
      </c>
      <c r="G7" s="3" t="s">
        <v>213</v>
      </c>
      <c r="H7" s="3" t="s">
        <v>97</v>
      </c>
      <c r="I7" s="3" t="s">
        <v>60</v>
      </c>
    </row>
    <row r="8" spans="1:9" ht="12.75" x14ac:dyDescent="0.25">
      <c r="A8" s="361" t="s">
        <v>2</v>
      </c>
      <c r="B8" s="362"/>
      <c r="C8" s="28">
        <v>0</v>
      </c>
      <c r="D8" s="28">
        <v>17561998</v>
      </c>
      <c r="E8" s="28">
        <v>3472776</v>
      </c>
      <c r="F8" s="28">
        <v>0</v>
      </c>
      <c r="G8" s="28">
        <v>0</v>
      </c>
      <c r="H8" s="28">
        <v>35257155</v>
      </c>
      <c r="I8" s="28">
        <v>56291929</v>
      </c>
    </row>
    <row r="9" spans="1:9" x14ac:dyDescent="0.25">
      <c r="A9" s="30">
        <v>2031</v>
      </c>
      <c r="B9" s="29" t="s">
        <v>226</v>
      </c>
      <c r="C9" s="28">
        <v>0</v>
      </c>
      <c r="D9" s="28">
        <v>0</v>
      </c>
      <c r="E9" s="28">
        <v>425000</v>
      </c>
      <c r="F9" s="28">
        <v>0</v>
      </c>
      <c r="G9" s="28">
        <v>0</v>
      </c>
      <c r="H9" s="28">
        <v>0</v>
      </c>
      <c r="I9" s="28">
        <v>425000</v>
      </c>
    </row>
    <row r="10" spans="1:9" x14ac:dyDescent="0.25">
      <c r="A10" s="30">
        <v>2033</v>
      </c>
      <c r="B10" s="29" t="s">
        <v>256</v>
      </c>
      <c r="C10" s="28">
        <v>0</v>
      </c>
      <c r="D10" s="28">
        <v>34499</v>
      </c>
      <c r="E10" s="28">
        <v>0</v>
      </c>
      <c r="F10" s="28">
        <v>0</v>
      </c>
      <c r="G10" s="28">
        <v>0</v>
      </c>
      <c r="H10" s="28">
        <v>0</v>
      </c>
      <c r="I10" s="28">
        <v>34499</v>
      </c>
    </row>
    <row r="11" spans="1:9" ht="22.5" x14ac:dyDescent="0.25">
      <c r="A11" s="30">
        <v>2051</v>
      </c>
      <c r="B11" s="29" t="s">
        <v>246</v>
      </c>
      <c r="C11" s="28">
        <v>0</v>
      </c>
      <c r="D11" s="28">
        <v>162800</v>
      </c>
      <c r="E11" s="28">
        <v>0</v>
      </c>
      <c r="F11" s="28">
        <v>0</v>
      </c>
      <c r="G11" s="28">
        <v>0</v>
      </c>
      <c r="H11" s="28">
        <v>1144078</v>
      </c>
      <c r="I11" s="28">
        <v>1306878</v>
      </c>
    </row>
    <row r="12" spans="1:9" x14ac:dyDescent="0.25">
      <c r="A12" s="30">
        <v>21351</v>
      </c>
      <c r="B12" s="29" t="s">
        <v>224</v>
      </c>
      <c r="C12" s="28">
        <v>0</v>
      </c>
      <c r="D12" s="28">
        <v>300943</v>
      </c>
      <c r="E12" s="28">
        <v>721780</v>
      </c>
      <c r="F12" s="28">
        <v>0</v>
      </c>
      <c r="G12" s="28">
        <v>0</v>
      </c>
      <c r="H12" s="28">
        <v>0</v>
      </c>
      <c r="I12" s="28">
        <v>1022723</v>
      </c>
    </row>
    <row r="13" spans="1:9" x14ac:dyDescent="0.25">
      <c r="A13" s="30">
        <v>21352</v>
      </c>
      <c r="B13" s="29" t="s">
        <v>255</v>
      </c>
      <c r="C13" s="28">
        <v>0</v>
      </c>
      <c r="D13" s="28">
        <v>906750</v>
      </c>
      <c r="E13" s="28">
        <v>0</v>
      </c>
      <c r="F13" s="28">
        <v>0</v>
      </c>
      <c r="G13" s="28">
        <v>0</v>
      </c>
      <c r="H13" s="28">
        <v>0</v>
      </c>
      <c r="I13" s="28">
        <v>906750</v>
      </c>
    </row>
    <row r="14" spans="1:9" ht="22.5" x14ac:dyDescent="0.25">
      <c r="A14" s="30">
        <v>214</v>
      </c>
      <c r="B14" s="29" t="s">
        <v>254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180860</v>
      </c>
      <c r="I14" s="28">
        <v>180860</v>
      </c>
    </row>
    <row r="15" spans="1:9" ht="22.5" x14ac:dyDescent="0.25">
      <c r="A15" s="30">
        <v>2156</v>
      </c>
      <c r="B15" s="29" t="s">
        <v>251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187150</v>
      </c>
      <c r="I15" s="28">
        <v>187150</v>
      </c>
    </row>
    <row r="16" spans="1:9" ht="22.5" x14ac:dyDescent="0.25">
      <c r="A16" s="30">
        <v>2157</v>
      </c>
      <c r="B16" s="29" t="s">
        <v>223</v>
      </c>
      <c r="C16" s="28">
        <v>0</v>
      </c>
      <c r="D16" s="28">
        <v>300000</v>
      </c>
      <c r="E16" s="28">
        <v>0</v>
      </c>
      <c r="F16" s="28">
        <v>0</v>
      </c>
      <c r="G16" s="28">
        <v>0</v>
      </c>
      <c r="H16" s="28">
        <v>0</v>
      </c>
      <c r="I16" s="28">
        <v>300000</v>
      </c>
    </row>
    <row r="17" spans="1:9" ht="22.5" x14ac:dyDescent="0.25">
      <c r="A17" s="30">
        <v>21821</v>
      </c>
      <c r="B17" s="29" t="s">
        <v>239</v>
      </c>
      <c r="C17" s="28">
        <v>0</v>
      </c>
      <c r="D17" s="28">
        <v>5280000</v>
      </c>
      <c r="E17" s="28">
        <v>0</v>
      </c>
      <c r="F17" s="28">
        <v>0</v>
      </c>
      <c r="G17" s="28">
        <v>0</v>
      </c>
      <c r="H17" s="28">
        <v>0</v>
      </c>
      <c r="I17" s="28">
        <v>5280000</v>
      </c>
    </row>
    <row r="18" spans="1:9" ht="22.5" x14ac:dyDescent="0.25">
      <c r="A18" s="30">
        <v>21838</v>
      </c>
      <c r="B18" s="29" t="s">
        <v>222</v>
      </c>
      <c r="C18" s="28">
        <v>0</v>
      </c>
      <c r="D18" s="28">
        <v>4010284</v>
      </c>
      <c r="E18" s="28">
        <v>625600</v>
      </c>
      <c r="F18" s="28">
        <v>0</v>
      </c>
      <c r="G18" s="28">
        <v>0</v>
      </c>
      <c r="H18" s="28">
        <v>0</v>
      </c>
      <c r="I18" s="28">
        <v>4635884</v>
      </c>
    </row>
    <row r="19" spans="1:9" ht="22.5" x14ac:dyDescent="0.25">
      <c r="A19" s="30">
        <v>21848</v>
      </c>
      <c r="B19" s="29" t="s">
        <v>221</v>
      </c>
      <c r="C19" s="28">
        <v>0</v>
      </c>
      <c r="D19" s="28">
        <v>2725040</v>
      </c>
      <c r="E19" s="28">
        <v>636741</v>
      </c>
      <c r="F19" s="28">
        <v>0</v>
      </c>
      <c r="G19" s="28">
        <v>0</v>
      </c>
      <c r="H19" s="28">
        <v>0</v>
      </c>
      <c r="I19" s="28">
        <v>3361781</v>
      </c>
    </row>
    <row r="20" spans="1:9" x14ac:dyDescent="0.25">
      <c r="A20" s="30">
        <v>2188</v>
      </c>
      <c r="B20" s="29" t="s">
        <v>97</v>
      </c>
      <c r="C20" s="28">
        <v>0</v>
      </c>
      <c r="D20" s="28">
        <v>1368825</v>
      </c>
      <c r="E20" s="28">
        <v>0</v>
      </c>
      <c r="F20" s="28">
        <v>0</v>
      </c>
      <c r="G20" s="28">
        <v>0</v>
      </c>
      <c r="H20" s="28">
        <v>0</v>
      </c>
      <c r="I20" s="28">
        <v>1368825</v>
      </c>
    </row>
    <row r="21" spans="1:9" ht="22.5" x14ac:dyDescent="0.25">
      <c r="A21" s="30">
        <v>231311</v>
      </c>
      <c r="B21" s="29" t="s">
        <v>220</v>
      </c>
      <c r="C21" s="28">
        <v>0</v>
      </c>
      <c r="D21" s="28">
        <v>1520400</v>
      </c>
      <c r="E21" s="28">
        <v>1063655</v>
      </c>
      <c r="F21" s="28">
        <v>0</v>
      </c>
      <c r="G21" s="28">
        <v>0</v>
      </c>
      <c r="H21" s="28">
        <v>33745067</v>
      </c>
      <c r="I21" s="28">
        <v>36329122</v>
      </c>
    </row>
    <row r="22" spans="1:9" ht="22.5" x14ac:dyDescent="0.25">
      <c r="A22" s="30">
        <v>231318</v>
      </c>
      <c r="B22" s="29" t="s">
        <v>238</v>
      </c>
      <c r="C22" s="28">
        <v>0</v>
      </c>
      <c r="D22" s="28">
        <v>504620</v>
      </c>
      <c r="E22" s="28">
        <v>0</v>
      </c>
      <c r="F22" s="28">
        <v>0</v>
      </c>
      <c r="G22" s="28">
        <v>0</v>
      </c>
      <c r="H22" s="28">
        <v>0</v>
      </c>
      <c r="I22" s="28">
        <v>504620</v>
      </c>
    </row>
    <row r="23" spans="1:9" x14ac:dyDescent="0.25">
      <c r="A23" s="30">
        <v>23183</v>
      </c>
      <c r="B23" s="29" t="s">
        <v>210</v>
      </c>
      <c r="C23" s="28">
        <v>0</v>
      </c>
      <c r="D23" s="28">
        <v>447837</v>
      </c>
      <c r="E23" s="28">
        <v>0</v>
      </c>
      <c r="F23" s="28">
        <v>0</v>
      </c>
      <c r="G23" s="28">
        <v>0</v>
      </c>
      <c r="H23" s="28">
        <v>0</v>
      </c>
      <c r="I23" s="28">
        <v>447837</v>
      </c>
    </row>
    <row r="24" spans="1:9" ht="12.75" x14ac:dyDescent="0.25">
      <c r="A24" s="361" t="s">
        <v>1</v>
      </c>
      <c r="B24" s="362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2.75" x14ac:dyDescent="0.25">
      <c r="A25" s="359" t="s">
        <v>26</v>
      </c>
      <c r="B25" s="360"/>
      <c r="C25" s="360"/>
      <c r="D25" s="360"/>
      <c r="E25" s="360"/>
      <c r="F25" s="360"/>
      <c r="G25" s="360"/>
      <c r="H25" s="360"/>
      <c r="I25" s="360"/>
    </row>
  </sheetData>
  <mergeCells count="7">
    <mergeCell ref="A25:I25"/>
    <mergeCell ref="A5:I5"/>
    <mergeCell ref="A24:B24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9" pageOrder="overThenDown" orientation="landscape" useFirstPageNumber="1" r:id="rId1"/>
  <headerFoot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</row>
    <row r="2" spans="1:9" ht="12.75" x14ac:dyDescent="0.25">
      <c r="A2" s="239" t="s">
        <v>229</v>
      </c>
      <c r="B2" s="240"/>
      <c r="C2" s="240"/>
      <c r="D2" s="240"/>
      <c r="E2" s="240"/>
      <c r="F2" s="240"/>
      <c r="G2" s="240"/>
      <c r="H2" s="240"/>
      <c r="I2" s="32" t="s">
        <v>253</v>
      </c>
    </row>
    <row r="3" spans="1:9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</row>
    <row r="5" spans="1:9" ht="12.75" x14ac:dyDescent="0.25">
      <c r="A5" s="355" t="s">
        <v>252</v>
      </c>
      <c r="B5" s="356"/>
      <c r="C5" s="356"/>
      <c r="D5" s="356"/>
      <c r="E5" s="356"/>
      <c r="F5" s="356"/>
      <c r="G5" s="356"/>
      <c r="H5" s="356"/>
      <c r="I5" s="356"/>
    </row>
    <row r="6" spans="1:9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72</v>
      </c>
    </row>
    <row r="7" spans="1:9" ht="45" x14ac:dyDescent="0.25">
      <c r="A7" s="3" t="s">
        <v>71</v>
      </c>
      <c r="B7" s="3"/>
      <c r="C7" s="3" t="s">
        <v>70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97</v>
      </c>
      <c r="I7" s="3" t="s">
        <v>60</v>
      </c>
    </row>
    <row r="8" spans="1:9" ht="12.75" x14ac:dyDescent="0.25">
      <c r="A8" s="361" t="s">
        <v>2</v>
      </c>
      <c r="B8" s="362"/>
      <c r="C8" s="28">
        <v>0</v>
      </c>
      <c r="D8" s="28">
        <v>0</v>
      </c>
      <c r="E8" s="28">
        <v>0</v>
      </c>
      <c r="F8" s="28">
        <v>2570000</v>
      </c>
      <c r="G8" s="28">
        <v>0</v>
      </c>
      <c r="H8" s="28">
        <v>0</v>
      </c>
      <c r="I8" s="28">
        <v>2570000</v>
      </c>
    </row>
    <row r="9" spans="1:9" ht="22.5" x14ac:dyDescent="0.25">
      <c r="A9" s="30">
        <v>2156</v>
      </c>
      <c r="B9" s="29" t="s">
        <v>251</v>
      </c>
      <c r="C9" s="28">
        <v>0</v>
      </c>
      <c r="D9" s="28">
        <v>0</v>
      </c>
      <c r="E9" s="28">
        <v>0</v>
      </c>
      <c r="F9" s="28">
        <v>2570000</v>
      </c>
      <c r="G9" s="28">
        <v>0</v>
      </c>
      <c r="H9" s="28">
        <v>0</v>
      </c>
      <c r="I9" s="28">
        <v>2570000</v>
      </c>
    </row>
    <row r="10" spans="1:9" ht="12.75" x14ac:dyDescent="0.25">
      <c r="A10" s="361" t="s">
        <v>1</v>
      </c>
      <c r="B10" s="362"/>
      <c r="C10" s="28"/>
      <c r="D10" s="28"/>
      <c r="E10" s="28"/>
      <c r="F10" s="28"/>
      <c r="G10" s="28"/>
      <c r="H10" s="28"/>
      <c r="I10" s="28"/>
    </row>
    <row r="11" spans="1:9" ht="12.75" x14ac:dyDescent="0.25">
      <c r="A11" s="359" t="s">
        <v>26</v>
      </c>
      <c r="B11" s="360"/>
      <c r="C11" s="360"/>
      <c r="D11" s="360"/>
      <c r="E11" s="360"/>
      <c r="F11" s="360"/>
      <c r="G11" s="360"/>
      <c r="H11" s="360"/>
      <c r="I11" s="360"/>
    </row>
  </sheetData>
  <mergeCells count="7">
    <mergeCell ref="A11:I11"/>
    <mergeCell ref="A5:I5"/>
    <mergeCell ref="A10:B10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0" pageOrder="overThenDown" orientation="landscape" useFirstPageNumber="1" r:id="rId1"/>
  <headerFoot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229</v>
      </c>
      <c r="B2" s="240"/>
      <c r="C2" s="240"/>
      <c r="D2" s="240"/>
      <c r="E2" s="240"/>
      <c r="F2" s="240"/>
      <c r="G2" s="240"/>
      <c r="H2" s="240"/>
      <c r="I2" s="32" t="s">
        <v>250</v>
      </c>
      <c r="J2" s="363" t="s">
        <v>229</v>
      </c>
      <c r="K2" s="240"/>
      <c r="L2" s="240"/>
      <c r="M2" s="240"/>
      <c r="N2" s="240"/>
      <c r="O2" s="240"/>
      <c r="P2" s="32" t="s">
        <v>250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249</v>
      </c>
      <c r="B5" s="356"/>
      <c r="C5" s="356"/>
      <c r="D5" s="356"/>
      <c r="E5" s="356"/>
      <c r="F5" s="356"/>
      <c r="G5" s="356"/>
      <c r="H5" s="356"/>
      <c r="I5" s="356"/>
      <c r="J5" s="283" t="s">
        <v>249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72</v>
      </c>
    </row>
    <row r="7" spans="1:16" ht="45" x14ac:dyDescent="0.25">
      <c r="A7" s="3" t="s">
        <v>71</v>
      </c>
      <c r="B7" s="3"/>
      <c r="C7" s="3" t="s">
        <v>70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61</v>
      </c>
      <c r="I7" s="3" t="s">
        <v>97</v>
      </c>
      <c r="J7" s="3" t="s">
        <v>60</v>
      </c>
    </row>
    <row r="8" spans="1:16" ht="12.75" x14ac:dyDescent="0.25">
      <c r="A8" s="361" t="s">
        <v>2</v>
      </c>
      <c r="B8" s="362"/>
      <c r="C8" s="28">
        <v>3305810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3305810</v>
      </c>
    </row>
    <row r="9" spans="1:16" x14ac:dyDescent="0.25">
      <c r="A9" s="30">
        <v>21351</v>
      </c>
      <c r="B9" s="29" t="s">
        <v>224</v>
      </c>
      <c r="C9" s="28">
        <v>275540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275540</v>
      </c>
    </row>
    <row r="10" spans="1:16" ht="22.5" x14ac:dyDescent="0.25">
      <c r="A10" s="30">
        <v>21821</v>
      </c>
      <c r="B10" s="29" t="s">
        <v>239</v>
      </c>
      <c r="C10" s="28">
        <v>2595000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2595000</v>
      </c>
    </row>
    <row r="11" spans="1:16" ht="22.5" x14ac:dyDescent="0.25">
      <c r="A11" s="30">
        <v>21848</v>
      </c>
      <c r="B11" s="29" t="s">
        <v>221</v>
      </c>
      <c r="C11" s="28">
        <v>435270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435270</v>
      </c>
    </row>
    <row r="12" spans="1:16" ht="12.75" x14ac:dyDescent="0.25">
      <c r="A12" s="361" t="s">
        <v>1</v>
      </c>
      <c r="B12" s="362"/>
      <c r="C12" s="28"/>
      <c r="D12" s="28"/>
      <c r="E12" s="28"/>
      <c r="F12" s="28"/>
      <c r="G12" s="28"/>
      <c r="H12" s="28"/>
      <c r="I12" s="28"/>
      <c r="J12" s="28"/>
    </row>
    <row r="13" spans="1:16" ht="12.75" x14ac:dyDescent="0.25">
      <c r="A13" s="359" t="s">
        <v>26</v>
      </c>
      <c r="B13" s="360"/>
      <c r="C13" s="360"/>
      <c r="D13" s="360"/>
      <c r="E13" s="360"/>
      <c r="F13" s="360"/>
      <c r="G13" s="360"/>
      <c r="H13" s="360"/>
      <c r="I13" s="360"/>
    </row>
  </sheetData>
  <mergeCells count="11">
    <mergeCell ref="A13:I13"/>
    <mergeCell ref="A5:I5"/>
    <mergeCell ref="A12:B12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1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A38" sqref="A38"/>
    </sheetView>
  </sheetViews>
  <sheetFormatPr baseColWidth="10" defaultRowHeight="11.25" x14ac:dyDescent="0.25"/>
  <cols>
    <col min="1" max="1" width="5.85546875" style="4" bestFit="1" customWidth="1"/>
    <col min="2" max="2" width="45.7109375" style="4" customWidth="1"/>
    <col min="3" max="3" width="12.140625" style="4" bestFit="1" customWidth="1"/>
    <col min="4" max="4" width="10.85546875" style="4" bestFit="1" customWidth="1"/>
    <col min="5" max="5" width="18.28515625" style="4" bestFit="1" customWidth="1"/>
    <col min="6" max="6" width="14.7109375" style="4" bestFit="1" customWidth="1"/>
    <col min="7" max="16384" width="11.42578125" style="4"/>
  </cols>
  <sheetData>
    <row r="1" spans="1:6" ht="12.75" x14ac:dyDescent="0.25">
      <c r="A1" s="227" t="s">
        <v>629</v>
      </c>
      <c r="B1" s="228"/>
      <c r="C1" s="228"/>
      <c r="D1" s="228"/>
      <c r="E1" s="228"/>
      <c r="F1" s="8" t="s">
        <v>628</v>
      </c>
    </row>
    <row r="2" spans="1:6" ht="12.75" x14ac:dyDescent="0.25">
      <c r="A2" s="227" t="s">
        <v>647</v>
      </c>
      <c r="B2" s="228"/>
      <c r="C2" s="228"/>
      <c r="D2" s="228"/>
      <c r="E2" s="228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33" t="s">
        <v>646</v>
      </c>
      <c r="D5" s="33" t="s">
        <v>645</v>
      </c>
      <c r="E5" s="33" t="s">
        <v>644</v>
      </c>
      <c r="F5" s="33" t="s">
        <v>643</v>
      </c>
    </row>
    <row r="6" spans="1:6" x14ac:dyDescent="0.25">
      <c r="A6" s="5"/>
      <c r="B6" s="5"/>
      <c r="C6" s="32"/>
      <c r="D6" s="32"/>
      <c r="E6" s="32" t="s">
        <v>642</v>
      </c>
      <c r="F6" s="32" t="s">
        <v>641</v>
      </c>
    </row>
    <row r="7" spans="1:6" ht="12.75" x14ac:dyDescent="0.25">
      <c r="A7" s="229" t="s">
        <v>607</v>
      </c>
      <c r="B7" s="230"/>
      <c r="C7" s="9">
        <v>3638134348</v>
      </c>
      <c r="D7" s="9">
        <v>3576813094</v>
      </c>
      <c r="E7" s="9">
        <v>450035431</v>
      </c>
      <c r="F7" s="9">
        <f>D7-C7+E7</f>
        <v>388714177</v>
      </c>
    </row>
    <row r="8" spans="1:6" ht="12.75" x14ac:dyDescent="0.25">
      <c r="A8" s="229" t="s">
        <v>5</v>
      </c>
      <c r="B8" s="230"/>
      <c r="C8" s="9">
        <v>408156548</v>
      </c>
      <c r="D8" s="9">
        <v>384165495</v>
      </c>
      <c r="E8" s="116">
        <v>226340787</v>
      </c>
      <c r="F8" s="114">
        <f>D8-C8+E8</f>
        <v>202349734</v>
      </c>
    </row>
    <row r="9" spans="1:6" ht="12.75" x14ac:dyDescent="0.25">
      <c r="A9" s="229" t="s">
        <v>640</v>
      </c>
      <c r="B9" s="230"/>
      <c r="C9" s="10">
        <v>0</v>
      </c>
      <c r="D9" s="9">
        <v>66376557</v>
      </c>
      <c r="E9" s="10">
        <v>0</v>
      </c>
      <c r="F9" s="10">
        <v>0</v>
      </c>
    </row>
    <row r="10" spans="1:6" ht="12.75" x14ac:dyDescent="0.25">
      <c r="A10" s="229" t="s">
        <v>4</v>
      </c>
      <c r="B10" s="230"/>
      <c r="C10" s="9">
        <v>3229977800</v>
      </c>
      <c r="D10" s="9">
        <v>3192647599</v>
      </c>
      <c r="E10" s="115">
        <v>223694644</v>
      </c>
      <c r="F10" s="114">
        <f>D10-C10+E10</f>
        <v>186364443</v>
      </c>
    </row>
    <row r="11" spans="1:6" ht="12.75" x14ac:dyDescent="0.25">
      <c r="A11" s="229" t="s">
        <v>639</v>
      </c>
      <c r="B11" s="230"/>
      <c r="C11" s="9">
        <v>0</v>
      </c>
      <c r="D11" s="9">
        <v>0</v>
      </c>
      <c r="E11" s="10">
        <v>0</v>
      </c>
      <c r="F11" s="9">
        <v>0</v>
      </c>
    </row>
    <row r="12" spans="1:6" ht="9" customHeight="1" x14ac:dyDescent="0.25">
      <c r="A12" s="226" t="s">
        <v>638</v>
      </c>
      <c r="B12" s="226"/>
      <c r="C12" s="226"/>
      <c r="D12" s="226"/>
      <c r="E12" s="226"/>
      <c r="F12" s="226"/>
    </row>
    <row r="13" spans="1:6" ht="9" customHeight="1" x14ac:dyDescent="0.25">
      <c r="A13" s="245" t="s">
        <v>637</v>
      </c>
      <c r="B13" s="246"/>
      <c r="C13" s="246"/>
      <c r="D13" s="246"/>
      <c r="E13" s="246"/>
      <c r="F13" s="246"/>
    </row>
    <row r="14" spans="1:6" x14ac:dyDescent="0.25">
      <c r="A14" s="113"/>
      <c r="B14" s="112"/>
      <c r="C14" s="112"/>
      <c r="D14" s="112"/>
      <c r="E14" s="112"/>
      <c r="F14" s="112"/>
    </row>
    <row r="15" spans="1:6" ht="12.75" x14ac:dyDescent="0.25">
      <c r="A15" s="243" t="s">
        <v>636</v>
      </c>
      <c r="B15" s="244"/>
      <c r="C15" s="244"/>
      <c r="D15" s="244"/>
      <c r="E15" s="244"/>
      <c r="F15" s="244"/>
    </row>
    <row r="16" spans="1:6" ht="12.75" x14ac:dyDescent="0.25">
      <c r="A16" s="104" t="s">
        <v>635</v>
      </c>
      <c r="B16" s="239" t="s">
        <v>0</v>
      </c>
      <c r="C16" s="240"/>
      <c r="D16" s="241" t="s">
        <v>634</v>
      </c>
      <c r="E16" s="242"/>
      <c r="F16" s="242"/>
    </row>
    <row r="17" spans="1:6" ht="12.75" x14ac:dyDescent="0.25">
      <c r="A17" s="103" t="s">
        <v>633</v>
      </c>
      <c r="B17" s="235"/>
      <c r="C17" s="236"/>
      <c r="D17" s="237"/>
      <c r="E17" s="238"/>
      <c r="F17" s="238"/>
    </row>
    <row r="18" spans="1:6" ht="12.75" x14ac:dyDescent="0.25">
      <c r="A18" s="231" t="s">
        <v>632</v>
      </c>
      <c r="B18" s="232"/>
      <c r="C18" s="232"/>
      <c r="D18" s="233">
        <v>663764384</v>
      </c>
      <c r="E18" s="234"/>
      <c r="F18" s="234"/>
    </row>
    <row r="19" spans="1:6" ht="12.75" x14ac:dyDescent="0.25">
      <c r="A19" s="102" t="s">
        <v>395</v>
      </c>
      <c r="B19" s="247" t="s">
        <v>329</v>
      </c>
      <c r="C19" s="248"/>
      <c r="D19" s="249">
        <v>86121401</v>
      </c>
      <c r="E19" s="250"/>
      <c r="F19" s="250"/>
    </row>
    <row r="20" spans="1:6" ht="12.75" x14ac:dyDescent="0.25">
      <c r="A20" s="102" t="s">
        <v>394</v>
      </c>
      <c r="B20" s="247" t="s">
        <v>327</v>
      </c>
      <c r="C20" s="248"/>
      <c r="D20" s="249">
        <v>2130000</v>
      </c>
      <c r="E20" s="250"/>
      <c r="F20" s="250"/>
    </row>
    <row r="21" spans="1:6" ht="12.75" x14ac:dyDescent="0.25">
      <c r="A21" s="102" t="s">
        <v>393</v>
      </c>
      <c r="B21" s="247" t="s">
        <v>325</v>
      </c>
      <c r="C21" s="248"/>
      <c r="D21" s="249">
        <v>586322</v>
      </c>
      <c r="E21" s="250"/>
      <c r="F21" s="250"/>
    </row>
    <row r="22" spans="1:6" ht="12.75" x14ac:dyDescent="0.25">
      <c r="A22" s="102" t="s">
        <v>392</v>
      </c>
      <c r="B22" s="247" t="s">
        <v>323</v>
      </c>
      <c r="C22" s="248"/>
      <c r="D22" s="249">
        <v>280094765</v>
      </c>
      <c r="E22" s="250"/>
      <c r="F22" s="250"/>
    </row>
    <row r="23" spans="1:6" ht="12.75" x14ac:dyDescent="0.25">
      <c r="A23" s="102" t="s">
        <v>389</v>
      </c>
      <c r="B23" s="247" t="s">
        <v>317</v>
      </c>
      <c r="C23" s="248"/>
      <c r="D23" s="249">
        <v>46989</v>
      </c>
      <c r="E23" s="250"/>
      <c r="F23" s="250"/>
    </row>
    <row r="24" spans="1:6" ht="12.75" x14ac:dyDescent="0.25">
      <c r="A24" s="102" t="s">
        <v>388</v>
      </c>
      <c r="B24" s="247" t="s">
        <v>315</v>
      </c>
      <c r="C24" s="248"/>
      <c r="D24" s="249">
        <v>145891453</v>
      </c>
      <c r="E24" s="250"/>
      <c r="F24" s="250"/>
    </row>
    <row r="25" spans="1:6" ht="12.75" x14ac:dyDescent="0.25">
      <c r="A25" s="102" t="s">
        <v>387</v>
      </c>
      <c r="B25" s="247" t="s">
        <v>313</v>
      </c>
      <c r="C25" s="248"/>
      <c r="D25" s="249">
        <v>144967584</v>
      </c>
      <c r="E25" s="250"/>
      <c r="F25" s="250"/>
    </row>
    <row r="26" spans="1:6" ht="12.75" x14ac:dyDescent="0.25">
      <c r="A26" s="101" t="s">
        <v>386</v>
      </c>
      <c r="B26" s="252" t="s">
        <v>311</v>
      </c>
      <c r="C26" s="253"/>
      <c r="D26" s="254">
        <v>3925870</v>
      </c>
      <c r="E26" s="255"/>
      <c r="F26" s="255"/>
    </row>
    <row r="27" spans="1:6" ht="12.75" x14ac:dyDescent="0.25">
      <c r="A27" s="231" t="s">
        <v>631</v>
      </c>
      <c r="B27" s="232"/>
      <c r="C27" s="232"/>
      <c r="D27" s="251">
        <v>356425428</v>
      </c>
      <c r="E27" s="234"/>
      <c r="F27" s="234"/>
    </row>
    <row r="28" spans="1:6" ht="12.75" x14ac:dyDescent="0.25">
      <c r="A28" s="102" t="s">
        <v>330</v>
      </c>
      <c r="B28" s="247" t="s">
        <v>329</v>
      </c>
      <c r="C28" s="248"/>
      <c r="D28" s="249">
        <v>134674529</v>
      </c>
      <c r="E28" s="250"/>
      <c r="F28" s="250"/>
    </row>
    <row r="29" spans="1:6" ht="12.75" x14ac:dyDescent="0.25">
      <c r="A29" s="102" t="s">
        <v>328</v>
      </c>
      <c r="B29" s="247" t="s">
        <v>327</v>
      </c>
      <c r="C29" s="248"/>
      <c r="D29" s="249">
        <v>112655</v>
      </c>
      <c r="E29" s="250"/>
      <c r="F29" s="250"/>
    </row>
    <row r="30" spans="1:6" ht="12.75" x14ac:dyDescent="0.25">
      <c r="A30" s="102" t="s">
        <v>326</v>
      </c>
      <c r="B30" s="247" t="s">
        <v>325</v>
      </c>
      <c r="C30" s="248"/>
      <c r="D30" s="249">
        <v>30559630</v>
      </c>
      <c r="E30" s="250"/>
      <c r="F30" s="250"/>
    </row>
    <row r="31" spans="1:6" ht="12.75" x14ac:dyDescent="0.25">
      <c r="A31" s="102" t="s">
        <v>324</v>
      </c>
      <c r="B31" s="247" t="s">
        <v>323</v>
      </c>
      <c r="C31" s="248"/>
      <c r="D31" s="249">
        <v>19730965</v>
      </c>
      <c r="E31" s="250"/>
      <c r="F31" s="250"/>
    </row>
    <row r="32" spans="1:6" ht="12.75" x14ac:dyDescent="0.25">
      <c r="A32" s="102" t="s">
        <v>320</v>
      </c>
      <c r="B32" s="247" t="s">
        <v>319</v>
      </c>
      <c r="C32" s="248"/>
      <c r="D32" s="249">
        <v>20690605</v>
      </c>
      <c r="E32" s="250"/>
      <c r="F32" s="250"/>
    </row>
    <row r="33" spans="1:6" ht="12.75" x14ac:dyDescent="0.25">
      <c r="A33" s="102" t="s">
        <v>318</v>
      </c>
      <c r="B33" s="247" t="s">
        <v>317</v>
      </c>
      <c r="C33" s="248"/>
      <c r="D33" s="249">
        <v>8574409</v>
      </c>
      <c r="E33" s="250"/>
      <c r="F33" s="250"/>
    </row>
    <row r="34" spans="1:6" ht="12.75" x14ac:dyDescent="0.25">
      <c r="A34" s="102" t="s">
        <v>316</v>
      </c>
      <c r="B34" s="247" t="s">
        <v>315</v>
      </c>
      <c r="C34" s="248"/>
      <c r="D34" s="249">
        <v>76509131</v>
      </c>
      <c r="E34" s="250"/>
      <c r="F34" s="250"/>
    </row>
    <row r="35" spans="1:6" ht="12.75" x14ac:dyDescent="0.25">
      <c r="A35" s="102" t="s">
        <v>314</v>
      </c>
      <c r="B35" s="247" t="s">
        <v>313</v>
      </c>
      <c r="C35" s="248"/>
      <c r="D35" s="249">
        <v>22138411</v>
      </c>
      <c r="E35" s="250"/>
      <c r="F35" s="250"/>
    </row>
    <row r="36" spans="1:6" ht="12.75" x14ac:dyDescent="0.25">
      <c r="A36" s="101" t="s">
        <v>312</v>
      </c>
      <c r="B36" s="252" t="s">
        <v>311</v>
      </c>
      <c r="C36" s="253"/>
      <c r="D36" s="254">
        <v>43435093</v>
      </c>
      <c r="E36" s="255"/>
      <c r="F36" s="255"/>
    </row>
    <row r="37" spans="1:6" ht="38.1" customHeight="1" x14ac:dyDescent="0.25">
      <c r="A37" s="226" t="s">
        <v>728</v>
      </c>
      <c r="B37" s="226"/>
      <c r="C37" s="226"/>
      <c r="D37" s="226"/>
      <c r="E37" s="226"/>
      <c r="F37" s="226"/>
    </row>
    <row r="38" spans="1:6" ht="9" customHeight="1" x14ac:dyDescent="0.25">
      <c r="A38" s="111" t="s">
        <v>630</v>
      </c>
    </row>
  </sheetData>
  <mergeCells count="53">
    <mergeCell ref="B36:C36"/>
    <mergeCell ref="D36:F36"/>
    <mergeCell ref="B35:C35"/>
    <mergeCell ref="D35:F35"/>
    <mergeCell ref="B34:C34"/>
    <mergeCell ref="D34:F34"/>
    <mergeCell ref="B33:C33"/>
    <mergeCell ref="D33:F33"/>
    <mergeCell ref="B32:C32"/>
    <mergeCell ref="D32:F32"/>
    <mergeCell ref="B31:C31"/>
    <mergeCell ref="D31:F31"/>
    <mergeCell ref="B30:C30"/>
    <mergeCell ref="D30:F30"/>
    <mergeCell ref="B29:C29"/>
    <mergeCell ref="D29:F29"/>
    <mergeCell ref="B28:C28"/>
    <mergeCell ref="D28:F28"/>
    <mergeCell ref="A27:C27"/>
    <mergeCell ref="D27:F27"/>
    <mergeCell ref="B26:C26"/>
    <mergeCell ref="D26:F26"/>
    <mergeCell ref="B25:C25"/>
    <mergeCell ref="D25:F25"/>
    <mergeCell ref="B24:C24"/>
    <mergeCell ref="D24:F24"/>
    <mergeCell ref="B23:C23"/>
    <mergeCell ref="D23:F23"/>
    <mergeCell ref="B22:C22"/>
    <mergeCell ref="D22:F22"/>
    <mergeCell ref="A13:F13"/>
    <mergeCell ref="B21:C21"/>
    <mergeCell ref="D21:F21"/>
    <mergeCell ref="B20:C20"/>
    <mergeCell ref="D20:F20"/>
    <mergeCell ref="B19:C19"/>
    <mergeCell ref="D19:F19"/>
    <mergeCell ref="A37:F37"/>
    <mergeCell ref="A1:E1"/>
    <mergeCell ref="A2:E2"/>
    <mergeCell ref="A7:B7"/>
    <mergeCell ref="A8:B8"/>
    <mergeCell ref="A9:B9"/>
    <mergeCell ref="A10:B10"/>
    <mergeCell ref="A18:C18"/>
    <mergeCell ref="D18:F18"/>
    <mergeCell ref="B17:C17"/>
    <mergeCell ref="D17:F17"/>
    <mergeCell ref="B16:C16"/>
    <mergeCell ref="D16:F16"/>
    <mergeCell ref="A11:B11"/>
    <mergeCell ref="A15:F15"/>
    <mergeCell ref="A12:F12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229</v>
      </c>
      <c r="B2" s="240"/>
      <c r="C2" s="240"/>
      <c r="D2" s="240"/>
      <c r="E2" s="240"/>
      <c r="F2" s="240"/>
      <c r="G2" s="240"/>
      <c r="H2" s="240"/>
      <c r="I2" s="32" t="s">
        <v>248</v>
      </c>
      <c r="J2" s="363" t="s">
        <v>229</v>
      </c>
      <c r="K2" s="240"/>
      <c r="L2" s="240"/>
      <c r="M2" s="240"/>
      <c r="N2" s="240"/>
      <c r="O2" s="240"/>
      <c r="P2" s="32" t="s">
        <v>248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247</v>
      </c>
      <c r="B5" s="356"/>
      <c r="C5" s="356"/>
      <c r="D5" s="356"/>
      <c r="E5" s="356"/>
      <c r="F5" s="356"/>
      <c r="G5" s="356"/>
      <c r="H5" s="356"/>
      <c r="I5" s="356"/>
      <c r="J5" s="283" t="s">
        <v>247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72</v>
      </c>
    </row>
    <row r="7" spans="1:16" ht="45" x14ac:dyDescent="0.25">
      <c r="A7" s="3" t="s">
        <v>71</v>
      </c>
      <c r="B7" s="3"/>
      <c r="C7" s="3" t="s">
        <v>70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61</v>
      </c>
      <c r="I7" s="3" t="s">
        <v>97</v>
      </c>
      <c r="J7" s="3" t="s">
        <v>60</v>
      </c>
    </row>
    <row r="8" spans="1:16" ht="12.75" x14ac:dyDescent="0.25">
      <c r="A8" s="361" t="s">
        <v>2</v>
      </c>
      <c r="B8" s="362"/>
      <c r="C8" s="28">
        <v>0</v>
      </c>
      <c r="D8" s="28">
        <v>4745845</v>
      </c>
      <c r="E8" s="28">
        <v>14919923</v>
      </c>
      <c r="F8" s="28">
        <v>0</v>
      </c>
      <c r="G8" s="28">
        <v>0</v>
      </c>
      <c r="H8" s="28">
        <v>0</v>
      </c>
      <c r="I8" s="28">
        <v>0</v>
      </c>
      <c r="J8" s="28">
        <v>19665768</v>
      </c>
    </row>
    <row r="9" spans="1:16" ht="22.5" x14ac:dyDescent="0.25">
      <c r="A9" s="30">
        <v>2051</v>
      </c>
      <c r="B9" s="29" t="s">
        <v>246</v>
      </c>
      <c r="C9" s="28">
        <v>0</v>
      </c>
      <c r="D9" s="28">
        <v>24000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24000</v>
      </c>
    </row>
    <row r="10" spans="1:16" x14ac:dyDescent="0.25">
      <c r="A10" s="30">
        <v>21351</v>
      </c>
      <c r="B10" s="29" t="s">
        <v>224</v>
      </c>
      <c r="C10" s="28">
        <v>0</v>
      </c>
      <c r="D10" s="28">
        <v>490600</v>
      </c>
      <c r="E10" s="28">
        <v>1180966</v>
      </c>
      <c r="F10" s="28">
        <v>0</v>
      </c>
      <c r="G10" s="28">
        <v>0</v>
      </c>
      <c r="H10" s="28">
        <v>0</v>
      </c>
      <c r="I10" s="28">
        <v>0</v>
      </c>
      <c r="J10" s="28">
        <v>1671566</v>
      </c>
    </row>
    <row r="11" spans="1:16" ht="22.5" x14ac:dyDescent="0.25">
      <c r="A11" s="30">
        <v>2157</v>
      </c>
      <c r="B11" s="29" t="s">
        <v>223</v>
      </c>
      <c r="C11" s="28">
        <v>0</v>
      </c>
      <c r="D11" s="28">
        <v>551776</v>
      </c>
      <c r="E11" s="28">
        <v>324610</v>
      </c>
      <c r="F11" s="28">
        <v>0</v>
      </c>
      <c r="G11" s="28">
        <v>0</v>
      </c>
      <c r="H11" s="28">
        <v>0</v>
      </c>
      <c r="I11" s="28">
        <v>0</v>
      </c>
      <c r="J11" s="28">
        <v>876386</v>
      </c>
    </row>
    <row r="12" spans="1:16" ht="22.5" x14ac:dyDescent="0.25">
      <c r="A12" s="30">
        <v>21838</v>
      </c>
      <c r="B12" s="29" t="s">
        <v>222</v>
      </c>
      <c r="C12" s="28">
        <v>0</v>
      </c>
      <c r="D12" s="28">
        <v>0</v>
      </c>
      <c r="E12" s="28">
        <v>300000</v>
      </c>
      <c r="F12" s="28">
        <v>0</v>
      </c>
      <c r="G12" s="28">
        <v>0</v>
      </c>
      <c r="H12" s="28">
        <v>0</v>
      </c>
      <c r="I12" s="28">
        <v>0</v>
      </c>
      <c r="J12" s="28">
        <v>300000</v>
      </c>
    </row>
    <row r="13" spans="1:16" ht="22.5" x14ac:dyDescent="0.25">
      <c r="A13" s="30">
        <v>21848</v>
      </c>
      <c r="B13" s="29" t="s">
        <v>221</v>
      </c>
      <c r="C13" s="28">
        <v>0</v>
      </c>
      <c r="D13" s="28">
        <v>14960</v>
      </c>
      <c r="E13" s="28">
        <v>131800</v>
      </c>
      <c r="F13" s="28">
        <v>0</v>
      </c>
      <c r="G13" s="28">
        <v>0</v>
      </c>
      <c r="H13" s="28">
        <v>0</v>
      </c>
      <c r="I13" s="28">
        <v>0</v>
      </c>
      <c r="J13" s="28">
        <v>146760</v>
      </c>
    </row>
    <row r="14" spans="1:16" x14ac:dyDescent="0.25">
      <c r="A14" s="30">
        <v>2188</v>
      </c>
      <c r="B14" s="29" t="s">
        <v>97</v>
      </c>
      <c r="C14" s="28">
        <v>0</v>
      </c>
      <c r="D14" s="28">
        <v>685800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685800</v>
      </c>
    </row>
    <row r="15" spans="1:16" ht="22.5" x14ac:dyDescent="0.25">
      <c r="A15" s="30">
        <v>231311</v>
      </c>
      <c r="B15" s="29" t="s">
        <v>220</v>
      </c>
      <c r="C15" s="28">
        <v>0</v>
      </c>
      <c r="D15" s="28">
        <v>0</v>
      </c>
      <c r="E15" s="28">
        <v>79470</v>
      </c>
      <c r="F15" s="28">
        <v>0</v>
      </c>
      <c r="G15" s="28">
        <v>0</v>
      </c>
      <c r="H15" s="28">
        <v>0</v>
      </c>
      <c r="I15" s="28">
        <v>0</v>
      </c>
      <c r="J15" s="28">
        <v>79470</v>
      </c>
    </row>
    <row r="16" spans="1:16" ht="22.5" x14ac:dyDescent="0.25">
      <c r="A16" s="30">
        <v>231314</v>
      </c>
      <c r="B16" s="29" t="s">
        <v>245</v>
      </c>
      <c r="C16" s="28">
        <v>0</v>
      </c>
      <c r="D16" s="28">
        <v>2978709</v>
      </c>
      <c r="E16" s="28">
        <v>12363767</v>
      </c>
      <c r="F16" s="28">
        <v>0</v>
      </c>
      <c r="G16" s="28">
        <v>0</v>
      </c>
      <c r="H16" s="28">
        <v>0</v>
      </c>
      <c r="I16" s="28">
        <v>0</v>
      </c>
      <c r="J16" s="28">
        <v>15342476</v>
      </c>
    </row>
    <row r="17" spans="1:10" ht="22.5" x14ac:dyDescent="0.25">
      <c r="A17" s="30">
        <v>23157</v>
      </c>
      <c r="B17" s="29" t="s">
        <v>223</v>
      </c>
      <c r="C17" s="28">
        <v>0</v>
      </c>
      <c r="D17" s="28">
        <v>0</v>
      </c>
      <c r="E17" s="28">
        <v>99890</v>
      </c>
      <c r="F17" s="28">
        <v>0</v>
      </c>
      <c r="G17" s="28">
        <v>0</v>
      </c>
      <c r="H17" s="28">
        <v>0</v>
      </c>
      <c r="I17" s="28">
        <v>0</v>
      </c>
      <c r="J17" s="28">
        <v>99890</v>
      </c>
    </row>
    <row r="18" spans="1:10" ht="45" x14ac:dyDescent="0.25">
      <c r="A18" s="30">
        <v>23181</v>
      </c>
      <c r="B18" s="29" t="s">
        <v>242</v>
      </c>
      <c r="C18" s="28">
        <v>0</v>
      </c>
      <c r="D18" s="28">
        <v>0</v>
      </c>
      <c r="E18" s="28">
        <v>439420</v>
      </c>
      <c r="F18" s="28">
        <v>0</v>
      </c>
      <c r="G18" s="28">
        <v>0</v>
      </c>
      <c r="H18" s="28">
        <v>0</v>
      </c>
      <c r="I18" s="28">
        <v>0</v>
      </c>
      <c r="J18" s="28">
        <v>439420</v>
      </c>
    </row>
    <row r="19" spans="1:10" ht="12.75" x14ac:dyDescent="0.25">
      <c r="A19" s="361" t="s">
        <v>1</v>
      </c>
      <c r="B19" s="362"/>
      <c r="C19" s="28"/>
      <c r="D19" s="28"/>
      <c r="E19" s="28"/>
      <c r="F19" s="28"/>
      <c r="G19" s="28"/>
      <c r="H19" s="28"/>
      <c r="I19" s="28"/>
      <c r="J19" s="28"/>
    </row>
    <row r="20" spans="1:10" ht="12.75" x14ac:dyDescent="0.25">
      <c r="A20" s="359" t="s">
        <v>26</v>
      </c>
      <c r="B20" s="360"/>
      <c r="C20" s="360"/>
      <c r="D20" s="360"/>
      <c r="E20" s="360"/>
      <c r="F20" s="360"/>
      <c r="G20" s="360"/>
      <c r="H20" s="360"/>
      <c r="I20" s="360"/>
    </row>
  </sheetData>
  <mergeCells count="11">
    <mergeCell ref="A20:I20"/>
    <mergeCell ref="A5:I5"/>
    <mergeCell ref="A19:B1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3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A5" sqref="A5:I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8" ht="12.75" x14ac:dyDescent="0.25">
      <c r="A1" s="258" t="s">
        <v>79</v>
      </c>
      <c r="B1" s="228"/>
      <c r="C1" s="228"/>
      <c r="D1" s="228"/>
      <c r="E1" s="228"/>
      <c r="F1" s="228"/>
      <c r="G1" s="228"/>
      <c r="H1" s="33" t="s">
        <v>78</v>
      </c>
    </row>
    <row r="2" spans="1:8" ht="12.75" x14ac:dyDescent="0.25">
      <c r="A2" s="239" t="s">
        <v>229</v>
      </c>
      <c r="B2" s="240"/>
      <c r="C2" s="240"/>
      <c r="D2" s="240"/>
      <c r="E2" s="240"/>
      <c r="F2" s="240"/>
      <c r="G2" s="240"/>
      <c r="H2" s="32" t="s">
        <v>244</v>
      </c>
    </row>
    <row r="3" spans="1:8" ht="12.75" x14ac:dyDescent="0.25">
      <c r="A3" s="235" t="s">
        <v>75</v>
      </c>
      <c r="B3" s="236"/>
      <c r="C3" s="236"/>
      <c r="D3" s="236"/>
      <c r="E3" s="236"/>
      <c r="F3" s="236"/>
      <c r="G3" s="236"/>
      <c r="H3" s="31"/>
    </row>
    <row r="5" spans="1:8" ht="12.75" x14ac:dyDescent="0.25">
      <c r="A5" s="355" t="s">
        <v>243</v>
      </c>
      <c r="B5" s="356"/>
      <c r="C5" s="356"/>
      <c r="D5" s="356"/>
      <c r="E5" s="356"/>
      <c r="F5" s="356"/>
      <c r="G5" s="356"/>
      <c r="H5" s="356"/>
    </row>
    <row r="6" spans="1:8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8</v>
      </c>
      <c r="H6" s="12" t="s">
        <v>72</v>
      </c>
    </row>
    <row r="7" spans="1:8" ht="45" x14ac:dyDescent="0.25">
      <c r="A7" s="3" t="s">
        <v>71</v>
      </c>
      <c r="B7" s="3"/>
      <c r="C7" s="3" t="s">
        <v>70</v>
      </c>
      <c r="D7" s="3" t="s">
        <v>122</v>
      </c>
      <c r="E7" s="3" t="s">
        <v>121</v>
      </c>
      <c r="F7" s="3" t="s">
        <v>120</v>
      </c>
      <c r="G7" s="3" t="s">
        <v>97</v>
      </c>
      <c r="H7" s="3" t="s">
        <v>60</v>
      </c>
    </row>
    <row r="8" spans="1:8" ht="12.75" x14ac:dyDescent="0.25">
      <c r="A8" s="361" t="s">
        <v>2</v>
      </c>
      <c r="B8" s="362"/>
      <c r="C8" s="28">
        <v>121210</v>
      </c>
      <c r="D8" s="28">
        <v>0</v>
      </c>
      <c r="E8" s="28">
        <v>0</v>
      </c>
      <c r="F8" s="28">
        <v>0</v>
      </c>
      <c r="G8" s="28">
        <v>0</v>
      </c>
      <c r="H8" s="28">
        <v>121210</v>
      </c>
    </row>
    <row r="9" spans="1:8" ht="45" x14ac:dyDescent="0.25">
      <c r="A9" s="30">
        <v>2181</v>
      </c>
      <c r="B9" s="29" t="s">
        <v>242</v>
      </c>
      <c r="C9" s="28">
        <v>121210</v>
      </c>
      <c r="D9" s="28">
        <v>0</v>
      </c>
      <c r="E9" s="28">
        <v>0</v>
      </c>
      <c r="F9" s="28">
        <v>0</v>
      </c>
      <c r="G9" s="28">
        <v>0</v>
      </c>
      <c r="H9" s="28">
        <v>121210</v>
      </c>
    </row>
    <row r="10" spans="1:8" ht="12.75" x14ac:dyDescent="0.25">
      <c r="A10" s="361" t="s">
        <v>1</v>
      </c>
      <c r="B10" s="362"/>
      <c r="C10" s="28"/>
      <c r="D10" s="28"/>
      <c r="E10" s="28"/>
      <c r="F10" s="28"/>
      <c r="G10" s="28"/>
      <c r="H10" s="28"/>
    </row>
    <row r="11" spans="1:8" ht="12.75" x14ac:dyDescent="0.25">
      <c r="A11" s="359" t="s">
        <v>26</v>
      </c>
      <c r="B11" s="360"/>
      <c r="C11" s="360"/>
      <c r="D11" s="360"/>
      <c r="E11" s="360"/>
      <c r="F11" s="360"/>
      <c r="G11" s="360"/>
      <c r="H11" s="360"/>
    </row>
  </sheetData>
  <mergeCells count="7">
    <mergeCell ref="A11:H11"/>
    <mergeCell ref="A5:H5"/>
    <mergeCell ref="A10:B10"/>
    <mergeCell ref="A8:B8"/>
    <mergeCell ref="A1:G1"/>
    <mergeCell ref="A2:G2"/>
    <mergeCell ref="A3:G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5" pageOrder="overThenDown" orientation="landscape" useFirstPageNumber="1" r:id="rId1"/>
  <headerFoot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229</v>
      </c>
      <c r="B2" s="240"/>
      <c r="C2" s="240"/>
      <c r="D2" s="240"/>
      <c r="E2" s="240"/>
      <c r="F2" s="240"/>
      <c r="G2" s="240"/>
      <c r="H2" s="240"/>
      <c r="I2" s="32" t="s">
        <v>241</v>
      </c>
      <c r="J2" s="363" t="s">
        <v>229</v>
      </c>
      <c r="K2" s="240"/>
      <c r="L2" s="240"/>
      <c r="M2" s="240"/>
      <c r="N2" s="240"/>
      <c r="O2" s="240"/>
      <c r="P2" s="32" t="s">
        <v>241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240</v>
      </c>
      <c r="B5" s="356"/>
      <c r="C5" s="356"/>
      <c r="D5" s="356"/>
      <c r="E5" s="356"/>
      <c r="F5" s="356"/>
      <c r="G5" s="356"/>
      <c r="H5" s="356"/>
      <c r="I5" s="356"/>
      <c r="J5" s="283" t="s">
        <v>240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67.5" x14ac:dyDescent="0.25">
      <c r="A7" s="3" t="s">
        <v>71</v>
      </c>
      <c r="B7" s="3"/>
      <c r="C7" s="3" t="s">
        <v>70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97</v>
      </c>
      <c r="L7" s="3" t="s">
        <v>61</v>
      </c>
      <c r="M7" s="3" t="s">
        <v>60</v>
      </c>
    </row>
    <row r="8" spans="1:16" ht="12.75" x14ac:dyDescent="0.25">
      <c r="A8" s="361" t="s">
        <v>2</v>
      </c>
      <c r="B8" s="362"/>
      <c r="C8" s="28">
        <v>8560994</v>
      </c>
      <c r="D8" s="28">
        <v>21795312</v>
      </c>
      <c r="E8" s="28">
        <v>22450811</v>
      </c>
      <c r="F8" s="28">
        <v>6045288</v>
      </c>
      <c r="G8" s="28">
        <v>116905974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175758379</v>
      </c>
    </row>
    <row r="9" spans="1:16" x14ac:dyDescent="0.25">
      <c r="A9" s="30">
        <v>2031</v>
      </c>
      <c r="B9" s="29" t="s">
        <v>226</v>
      </c>
      <c r="C9" s="28">
        <v>0</v>
      </c>
      <c r="D9" s="28">
        <v>0</v>
      </c>
      <c r="E9" s="28">
        <v>0</v>
      </c>
      <c r="F9" s="28">
        <v>0</v>
      </c>
      <c r="G9" s="28">
        <v>1170000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1170000</v>
      </c>
    </row>
    <row r="10" spans="1:16" x14ac:dyDescent="0.25">
      <c r="A10" s="30">
        <v>21351</v>
      </c>
      <c r="B10" s="29" t="s">
        <v>224</v>
      </c>
      <c r="C10" s="28">
        <v>698300</v>
      </c>
      <c r="D10" s="28">
        <v>0</v>
      </c>
      <c r="E10" s="28">
        <v>0</v>
      </c>
      <c r="F10" s="28">
        <v>0</v>
      </c>
      <c r="G10" s="28">
        <v>684648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1382948</v>
      </c>
    </row>
    <row r="11" spans="1:16" ht="22.5" x14ac:dyDescent="0.25">
      <c r="A11" s="30">
        <v>2157</v>
      </c>
      <c r="B11" s="29" t="s">
        <v>223</v>
      </c>
      <c r="C11" s="28">
        <v>304849</v>
      </c>
      <c r="D11" s="28">
        <v>13426800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13731649</v>
      </c>
    </row>
    <row r="12" spans="1:16" ht="22.5" x14ac:dyDescent="0.25">
      <c r="A12" s="30">
        <v>21821</v>
      </c>
      <c r="B12" s="29" t="s">
        <v>239</v>
      </c>
      <c r="C12" s="28">
        <v>5900000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5900000</v>
      </c>
    </row>
    <row r="13" spans="1:16" ht="22.5" x14ac:dyDescent="0.25">
      <c r="A13" s="30">
        <v>21824</v>
      </c>
      <c r="B13" s="29" t="s">
        <v>234</v>
      </c>
      <c r="C13" s="28">
        <v>0</v>
      </c>
      <c r="D13" s="28">
        <v>8368512</v>
      </c>
      <c r="E13" s="28">
        <v>0</v>
      </c>
      <c r="F13" s="28">
        <v>6045288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14413800</v>
      </c>
    </row>
    <row r="14" spans="1:16" ht="22.5" x14ac:dyDescent="0.25">
      <c r="A14" s="30">
        <v>231318</v>
      </c>
      <c r="B14" s="29" t="s">
        <v>238</v>
      </c>
      <c r="C14" s="28">
        <v>1657845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1657845</v>
      </c>
    </row>
    <row r="15" spans="1:16" x14ac:dyDescent="0.25">
      <c r="A15" s="30">
        <v>23153</v>
      </c>
      <c r="B15" s="29" t="s">
        <v>237</v>
      </c>
      <c r="C15" s="28">
        <v>0</v>
      </c>
      <c r="D15" s="28">
        <v>0</v>
      </c>
      <c r="E15" s="28">
        <v>22450811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22450811</v>
      </c>
    </row>
    <row r="16" spans="1:16" ht="22.5" x14ac:dyDescent="0.25">
      <c r="A16" s="30">
        <v>23154</v>
      </c>
      <c r="B16" s="29" t="s">
        <v>231</v>
      </c>
      <c r="C16" s="28">
        <v>0</v>
      </c>
      <c r="D16" s="28">
        <v>0</v>
      </c>
      <c r="E16" s="28">
        <v>0</v>
      </c>
      <c r="F16" s="28">
        <v>0</v>
      </c>
      <c r="G16" s="28">
        <v>115051326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115051326</v>
      </c>
    </row>
    <row r="17" spans="1:13" ht="12.75" x14ac:dyDescent="0.25">
      <c r="A17" s="361" t="s">
        <v>1</v>
      </c>
      <c r="B17" s="36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.75" x14ac:dyDescent="0.25">
      <c r="A18" s="359" t="s">
        <v>26</v>
      </c>
      <c r="B18" s="360"/>
      <c r="C18" s="360"/>
      <c r="D18" s="360"/>
      <c r="E18" s="360"/>
      <c r="F18" s="360"/>
      <c r="G18" s="360"/>
      <c r="H18" s="360"/>
      <c r="I18" s="360"/>
    </row>
  </sheetData>
  <mergeCells count="11">
    <mergeCell ref="A18:I18"/>
    <mergeCell ref="A5:I5"/>
    <mergeCell ref="A17:B17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229</v>
      </c>
      <c r="B2" s="240"/>
      <c r="C2" s="240"/>
      <c r="D2" s="240"/>
      <c r="E2" s="240"/>
      <c r="F2" s="240"/>
      <c r="G2" s="240"/>
      <c r="H2" s="240"/>
      <c r="I2" s="32" t="s">
        <v>236</v>
      </c>
      <c r="J2" s="363" t="s">
        <v>229</v>
      </c>
      <c r="K2" s="240"/>
      <c r="L2" s="240"/>
      <c r="M2" s="240"/>
      <c r="N2" s="240"/>
      <c r="O2" s="240"/>
      <c r="P2" s="32" t="s">
        <v>236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235</v>
      </c>
      <c r="B5" s="356"/>
      <c r="C5" s="356"/>
      <c r="D5" s="356"/>
      <c r="E5" s="356"/>
      <c r="F5" s="356"/>
      <c r="G5" s="356"/>
      <c r="H5" s="356"/>
      <c r="I5" s="356"/>
      <c r="J5" s="283" t="s">
        <v>235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72</v>
      </c>
    </row>
    <row r="7" spans="1:16" ht="56.25" x14ac:dyDescent="0.25">
      <c r="A7" s="3" t="s">
        <v>71</v>
      </c>
      <c r="B7" s="3"/>
      <c r="C7" s="3" t="s">
        <v>70</v>
      </c>
      <c r="D7" s="3" t="s">
        <v>102</v>
      </c>
      <c r="E7" s="3" t="s">
        <v>101</v>
      </c>
      <c r="F7" s="3" t="s">
        <v>100</v>
      </c>
      <c r="G7" s="3" t="s">
        <v>99</v>
      </c>
      <c r="H7" s="3" t="s">
        <v>98</v>
      </c>
      <c r="I7" s="3" t="s">
        <v>61</v>
      </c>
      <c r="J7" s="3" t="s">
        <v>97</v>
      </c>
      <c r="K7" s="3" t="s">
        <v>60</v>
      </c>
    </row>
    <row r="8" spans="1:16" ht="12.75" x14ac:dyDescent="0.25">
      <c r="A8" s="361" t="s">
        <v>2</v>
      </c>
      <c r="B8" s="362"/>
      <c r="C8" s="28">
        <v>14499599</v>
      </c>
      <c r="D8" s="28">
        <v>63838317</v>
      </c>
      <c r="E8" s="28">
        <v>3761528</v>
      </c>
      <c r="F8" s="28">
        <v>47632265</v>
      </c>
      <c r="G8" s="28">
        <v>0</v>
      </c>
      <c r="H8" s="28">
        <v>0</v>
      </c>
      <c r="I8" s="28">
        <v>0</v>
      </c>
      <c r="J8" s="28">
        <v>0</v>
      </c>
      <c r="K8" s="28">
        <v>129731709</v>
      </c>
    </row>
    <row r="9" spans="1:16" x14ac:dyDescent="0.25">
      <c r="A9" s="30">
        <v>21351</v>
      </c>
      <c r="B9" s="29" t="s">
        <v>224</v>
      </c>
      <c r="C9" s="28">
        <v>1029340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1029340</v>
      </c>
    </row>
    <row r="10" spans="1:16" ht="22.5" x14ac:dyDescent="0.25">
      <c r="A10" s="30">
        <v>2157</v>
      </c>
      <c r="B10" s="29" t="s">
        <v>223</v>
      </c>
      <c r="C10" s="28">
        <v>9229990</v>
      </c>
      <c r="D10" s="28">
        <v>995725</v>
      </c>
      <c r="E10" s="28">
        <v>429060</v>
      </c>
      <c r="F10" s="28">
        <v>724321</v>
      </c>
      <c r="G10" s="28">
        <v>0</v>
      </c>
      <c r="H10" s="28">
        <v>0</v>
      </c>
      <c r="I10" s="28">
        <v>0</v>
      </c>
      <c r="J10" s="28">
        <v>0</v>
      </c>
      <c r="K10" s="28">
        <v>11379096</v>
      </c>
    </row>
    <row r="11" spans="1:16" ht="22.5" x14ac:dyDescent="0.25">
      <c r="A11" s="30">
        <v>21824</v>
      </c>
      <c r="B11" s="29" t="s">
        <v>234</v>
      </c>
      <c r="C11" s="28">
        <v>1710000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1710000</v>
      </c>
    </row>
    <row r="12" spans="1:16" ht="22.5" x14ac:dyDescent="0.25">
      <c r="A12" s="30">
        <v>21838</v>
      </c>
      <c r="B12" s="29" t="s">
        <v>222</v>
      </c>
      <c r="C12" s="28">
        <v>74900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74900</v>
      </c>
    </row>
    <row r="13" spans="1:16" ht="22.5" x14ac:dyDescent="0.25">
      <c r="A13" s="30">
        <v>21848</v>
      </c>
      <c r="B13" s="29" t="s">
        <v>221</v>
      </c>
      <c r="C13" s="28">
        <v>554800</v>
      </c>
      <c r="D13" s="28">
        <v>0</v>
      </c>
      <c r="E13" s="28">
        <v>0</v>
      </c>
      <c r="F13" s="28">
        <v>838830</v>
      </c>
      <c r="G13" s="28">
        <v>0</v>
      </c>
      <c r="H13" s="28">
        <v>0</v>
      </c>
      <c r="I13" s="28">
        <v>0</v>
      </c>
      <c r="J13" s="28">
        <v>0</v>
      </c>
      <c r="K13" s="28">
        <v>1393630</v>
      </c>
    </row>
    <row r="14" spans="1:16" ht="22.5" x14ac:dyDescent="0.25">
      <c r="A14" s="30">
        <v>231311</v>
      </c>
      <c r="B14" s="29" t="s">
        <v>220</v>
      </c>
      <c r="C14" s="28">
        <v>177569</v>
      </c>
      <c r="D14" s="28">
        <v>0</v>
      </c>
      <c r="E14" s="28">
        <v>2449884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2627453</v>
      </c>
    </row>
    <row r="15" spans="1:16" x14ac:dyDescent="0.25">
      <c r="A15" s="30">
        <v>231351</v>
      </c>
      <c r="B15" s="29" t="s">
        <v>224</v>
      </c>
      <c r="C15" s="28">
        <v>1723000</v>
      </c>
      <c r="D15" s="28">
        <v>1097600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2820600</v>
      </c>
    </row>
    <row r="16" spans="1:16" x14ac:dyDescent="0.25">
      <c r="A16" s="30">
        <v>23151</v>
      </c>
      <c r="B16" s="29" t="s">
        <v>233</v>
      </c>
      <c r="C16" s="28">
        <v>0</v>
      </c>
      <c r="D16" s="28">
        <v>7604330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7604330</v>
      </c>
    </row>
    <row r="17" spans="1:11" x14ac:dyDescent="0.25">
      <c r="A17" s="30">
        <v>23152</v>
      </c>
      <c r="B17" s="29" t="s">
        <v>232</v>
      </c>
      <c r="C17" s="28">
        <v>0</v>
      </c>
      <c r="D17" s="28">
        <v>48992332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48992332</v>
      </c>
    </row>
    <row r="18" spans="1:11" ht="22.5" x14ac:dyDescent="0.25">
      <c r="A18" s="30">
        <v>23154</v>
      </c>
      <c r="B18" s="29" t="s">
        <v>231</v>
      </c>
      <c r="C18" s="28">
        <v>0</v>
      </c>
      <c r="D18" s="28">
        <v>0</v>
      </c>
      <c r="E18" s="28">
        <v>0</v>
      </c>
      <c r="F18" s="28">
        <v>46069114</v>
      </c>
      <c r="G18" s="28">
        <v>0</v>
      </c>
      <c r="H18" s="28">
        <v>0</v>
      </c>
      <c r="I18" s="28">
        <v>0</v>
      </c>
      <c r="J18" s="28">
        <v>0</v>
      </c>
      <c r="K18" s="28">
        <v>46069114</v>
      </c>
    </row>
    <row r="19" spans="1:11" ht="22.5" x14ac:dyDescent="0.25">
      <c r="A19" s="30">
        <v>23155</v>
      </c>
      <c r="B19" s="29" t="s">
        <v>230</v>
      </c>
      <c r="C19" s="28">
        <v>0</v>
      </c>
      <c r="D19" s="28">
        <v>0</v>
      </c>
      <c r="E19" s="28">
        <v>882584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882584</v>
      </c>
    </row>
    <row r="20" spans="1:11" ht="22.5" x14ac:dyDescent="0.25">
      <c r="A20" s="30">
        <v>23157</v>
      </c>
      <c r="B20" s="29" t="s">
        <v>223</v>
      </c>
      <c r="C20" s="28">
        <v>0</v>
      </c>
      <c r="D20" s="28">
        <v>5148330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5148330</v>
      </c>
    </row>
    <row r="21" spans="1:11" ht="12.75" x14ac:dyDescent="0.25">
      <c r="A21" s="361" t="s">
        <v>1</v>
      </c>
      <c r="B21" s="362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2.75" x14ac:dyDescent="0.25">
      <c r="A22" s="359" t="s">
        <v>26</v>
      </c>
      <c r="B22" s="360"/>
      <c r="C22" s="360"/>
      <c r="D22" s="360"/>
      <c r="E22" s="360"/>
      <c r="F22" s="360"/>
      <c r="G22" s="360"/>
      <c r="H22" s="360"/>
      <c r="I22" s="360"/>
    </row>
  </sheetData>
  <mergeCells count="11">
    <mergeCell ref="A22:I22"/>
    <mergeCell ref="A5:I5"/>
    <mergeCell ref="A21:B21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8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229</v>
      </c>
      <c r="B2" s="240"/>
      <c r="C2" s="240"/>
      <c r="D2" s="240"/>
      <c r="E2" s="240"/>
      <c r="F2" s="240"/>
      <c r="G2" s="240"/>
      <c r="H2" s="240"/>
      <c r="I2" s="32" t="s">
        <v>228</v>
      </c>
      <c r="J2" s="363" t="s">
        <v>229</v>
      </c>
      <c r="K2" s="240"/>
      <c r="L2" s="240"/>
      <c r="M2" s="240"/>
      <c r="N2" s="240"/>
      <c r="O2" s="240"/>
      <c r="P2" s="32" t="s">
        <v>228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227</v>
      </c>
      <c r="B5" s="356"/>
      <c r="C5" s="356"/>
      <c r="D5" s="356"/>
      <c r="E5" s="356"/>
      <c r="F5" s="356"/>
      <c r="G5" s="356"/>
      <c r="H5" s="356"/>
      <c r="I5" s="356"/>
      <c r="J5" s="283" t="s">
        <v>227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56.25" x14ac:dyDescent="0.25">
      <c r="A7" s="3" t="s">
        <v>71</v>
      </c>
      <c r="B7" s="3"/>
      <c r="C7" s="3" t="s">
        <v>70</v>
      </c>
      <c r="D7" s="3" t="s">
        <v>69</v>
      </c>
      <c r="E7" s="3" t="s">
        <v>68</v>
      </c>
      <c r="F7" s="3" t="s">
        <v>67</v>
      </c>
      <c r="G7" s="3" t="s">
        <v>66</v>
      </c>
      <c r="H7" s="3" t="s">
        <v>65</v>
      </c>
      <c r="I7" s="3" t="s">
        <v>64</v>
      </c>
      <c r="J7" s="3" t="s">
        <v>63</v>
      </c>
      <c r="K7" s="3" t="s">
        <v>62</v>
      </c>
      <c r="L7" s="3" t="s">
        <v>61</v>
      </c>
      <c r="M7" s="3" t="s">
        <v>60</v>
      </c>
    </row>
    <row r="8" spans="1:16" ht="12.75" x14ac:dyDescent="0.25">
      <c r="A8" s="361" t="s">
        <v>2</v>
      </c>
      <c r="B8" s="362"/>
      <c r="C8" s="28">
        <v>0</v>
      </c>
      <c r="D8" s="28">
        <v>616490</v>
      </c>
      <c r="E8" s="28">
        <v>6790584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7407074</v>
      </c>
    </row>
    <row r="9" spans="1:16" x14ac:dyDescent="0.25">
      <c r="A9" s="30">
        <v>2031</v>
      </c>
      <c r="B9" s="29" t="s">
        <v>226</v>
      </c>
      <c r="C9" s="28">
        <v>0</v>
      </c>
      <c r="D9" s="28">
        <v>0</v>
      </c>
      <c r="E9" s="28">
        <v>712411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712411</v>
      </c>
    </row>
    <row r="10" spans="1:16" ht="22.5" x14ac:dyDescent="0.25">
      <c r="A10" s="30">
        <v>2121</v>
      </c>
      <c r="B10" s="29" t="s">
        <v>225</v>
      </c>
      <c r="C10" s="28">
        <v>0</v>
      </c>
      <c r="D10" s="28">
        <v>0</v>
      </c>
      <c r="E10" s="28">
        <v>507590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507590</v>
      </c>
    </row>
    <row r="11" spans="1:16" x14ac:dyDescent="0.25">
      <c r="A11" s="30">
        <v>21351</v>
      </c>
      <c r="B11" s="29" t="s">
        <v>224</v>
      </c>
      <c r="C11" s="28">
        <v>0</v>
      </c>
      <c r="D11" s="28">
        <v>0</v>
      </c>
      <c r="E11" s="28">
        <v>250800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250800</v>
      </c>
    </row>
    <row r="12" spans="1:16" ht="22.5" x14ac:dyDescent="0.25">
      <c r="A12" s="30">
        <v>2157</v>
      </c>
      <c r="B12" s="29" t="s">
        <v>223</v>
      </c>
      <c r="C12" s="28">
        <v>0</v>
      </c>
      <c r="D12" s="28">
        <v>0</v>
      </c>
      <c r="E12" s="28">
        <v>2403667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2403667</v>
      </c>
    </row>
    <row r="13" spans="1:16" ht="22.5" x14ac:dyDescent="0.25">
      <c r="A13" s="30">
        <v>21838</v>
      </c>
      <c r="B13" s="29" t="s">
        <v>222</v>
      </c>
      <c r="C13" s="28">
        <v>0</v>
      </c>
      <c r="D13" s="28">
        <v>616490</v>
      </c>
      <c r="E13" s="28">
        <v>386300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1002790</v>
      </c>
    </row>
    <row r="14" spans="1:16" ht="22.5" x14ac:dyDescent="0.25">
      <c r="A14" s="30">
        <v>21848</v>
      </c>
      <c r="B14" s="29" t="s">
        <v>221</v>
      </c>
      <c r="C14" s="28">
        <v>0</v>
      </c>
      <c r="D14" s="28">
        <v>0</v>
      </c>
      <c r="E14" s="28">
        <v>470370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470370</v>
      </c>
    </row>
    <row r="15" spans="1:16" x14ac:dyDescent="0.25">
      <c r="A15" s="30">
        <v>2188</v>
      </c>
      <c r="B15" s="29" t="s">
        <v>97</v>
      </c>
      <c r="C15" s="28">
        <v>0</v>
      </c>
      <c r="D15" s="28">
        <v>0</v>
      </c>
      <c r="E15" s="28">
        <v>105290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105290</v>
      </c>
    </row>
    <row r="16" spans="1:16" ht="22.5" x14ac:dyDescent="0.25">
      <c r="A16" s="30">
        <v>231311</v>
      </c>
      <c r="B16" s="29" t="s">
        <v>220</v>
      </c>
      <c r="C16" s="28">
        <v>0</v>
      </c>
      <c r="D16" s="28">
        <v>0</v>
      </c>
      <c r="E16" s="28">
        <v>1954156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1954156</v>
      </c>
    </row>
    <row r="17" spans="1:13" ht="12.75" x14ac:dyDescent="0.25">
      <c r="A17" s="361" t="s">
        <v>1</v>
      </c>
      <c r="B17" s="36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.75" x14ac:dyDescent="0.25">
      <c r="A18" s="359" t="s">
        <v>26</v>
      </c>
      <c r="B18" s="360"/>
      <c r="C18" s="360"/>
      <c r="D18" s="360"/>
      <c r="E18" s="360"/>
      <c r="F18" s="360"/>
      <c r="G18" s="360"/>
      <c r="H18" s="360"/>
      <c r="I18" s="360"/>
    </row>
  </sheetData>
  <mergeCells count="11">
    <mergeCell ref="A18:I18"/>
    <mergeCell ref="A5:I5"/>
    <mergeCell ref="A17:B17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0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</row>
    <row r="2" spans="1:9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219</v>
      </c>
    </row>
    <row r="3" spans="1:9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</row>
    <row r="5" spans="1:9" ht="12.75" x14ac:dyDescent="0.25">
      <c r="A5" s="355" t="s">
        <v>218</v>
      </c>
      <c r="B5" s="356"/>
      <c r="C5" s="356"/>
      <c r="D5" s="356"/>
      <c r="E5" s="356"/>
      <c r="F5" s="356"/>
      <c r="G5" s="356"/>
      <c r="H5" s="356"/>
      <c r="I5" s="356"/>
    </row>
    <row r="6" spans="1:9" ht="22.5" x14ac:dyDescent="0.25">
      <c r="A6" s="12" t="s">
        <v>73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72</v>
      </c>
    </row>
    <row r="7" spans="1:9" ht="45" x14ac:dyDescent="0.25">
      <c r="A7" s="3" t="s">
        <v>71</v>
      </c>
      <c r="B7" s="3"/>
      <c r="C7" s="3" t="s">
        <v>217</v>
      </c>
      <c r="D7" s="3" t="s">
        <v>216</v>
      </c>
      <c r="E7" s="3" t="s">
        <v>215</v>
      </c>
      <c r="F7" s="3" t="s">
        <v>214</v>
      </c>
      <c r="G7" s="3" t="s">
        <v>213</v>
      </c>
      <c r="H7" s="3" t="s">
        <v>97</v>
      </c>
      <c r="I7" s="3" t="s">
        <v>60</v>
      </c>
    </row>
    <row r="8" spans="1:9" ht="12.75" x14ac:dyDescent="0.25">
      <c r="A8" s="361" t="s">
        <v>2</v>
      </c>
      <c r="B8" s="362"/>
      <c r="C8" s="28">
        <v>0</v>
      </c>
      <c r="D8" s="28">
        <v>354646068</v>
      </c>
      <c r="E8" s="28">
        <v>245986112</v>
      </c>
      <c r="F8" s="28">
        <v>18510723</v>
      </c>
      <c r="G8" s="28">
        <v>5706423</v>
      </c>
      <c r="H8" s="28">
        <v>213441996</v>
      </c>
      <c r="I8" s="28">
        <v>838291322</v>
      </c>
    </row>
    <row r="9" spans="1:9" x14ac:dyDescent="0.25">
      <c r="A9" s="30">
        <v>6024</v>
      </c>
      <c r="B9" s="29" t="s">
        <v>212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26648017</v>
      </c>
      <c r="I9" s="28">
        <v>26648017</v>
      </c>
    </row>
    <row r="10" spans="1:9" x14ac:dyDescent="0.25">
      <c r="A10" s="30">
        <v>60611</v>
      </c>
      <c r="B10" s="29" t="s">
        <v>59</v>
      </c>
      <c r="C10" s="28">
        <v>0</v>
      </c>
      <c r="D10" s="28">
        <v>11429</v>
      </c>
      <c r="E10" s="28">
        <v>172810</v>
      </c>
      <c r="F10" s="28">
        <v>0</v>
      </c>
      <c r="G10" s="28">
        <v>0</v>
      </c>
      <c r="H10" s="28">
        <v>25619</v>
      </c>
      <c r="I10" s="28">
        <v>209858</v>
      </c>
    </row>
    <row r="11" spans="1:9" x14ac:dyDescent="0.25">
      <c r="A11" s="30">
        <v>60612</v>
      </c>
      <c r="B11" s="29" t="s">
        <v>58</v>
      </c>
      <c r="C11" s="28">
        <v>0</v>
      </c>
      <c r="D11" s="28">
        <v>2129570</v>
      </c>
      <c r="E11" s="28">
        <v>3679969</v>
      </c>
      <c r="F11" s="28">
        <v>0</v>
      </c>
      <c r="G11" s="28">
        <v>0</v>
      </c>
      <c r="H11" s="28">
        <v>6868858</v>
      </c>
      <c r="I11" s="28">
        <v>12678397</v>
      </c>
    </row>
    <row r="12" spans="1:9" x14ac:dyDescent="0.25">
      <c r="A12" s="30">
        <v>60618</v>
      </c>
      <c r="B12" s="29" t="s">
        <v>57</v>
      </c>
      <c r="C12" s="28">
        <v>0</v>
      </c>
      <c r="D12" s="28">
        <v>1287872</v>
      </c>
      <c r="E12" s="28">
        <v>723830</v>
      </c>
      <c r="F12" s="28">
        <v>0</v>
      </c>
      <c r="G12" s="28">
        <v>0</v>
      </c>
      <c r="H12" s="28">
        <v>14321003</v>
      </c>
      <c r="I12" s="28">
        <v>16332705</v>
      </c>
    </row>
    <row r="13" spans="1:9" x14ac:dyDescent="0.25">
      <c r="A13" s="30">
        <v>60622</v>
      </c>
      <c r="B13" s="29" t="s">
        <v>56</v>
      </c>
      <c r="C13" s="28">
        <v>0</v>
      </c>
      <c r="D13" s="28">
        <v>200000</v>
      </c>
      <c r="E13" s="28">
        <v>534000</v>
      </c>
      <c r="F13" s="28">
        <v>0</v>
      </c>
      <c r="G13" s="28">
        <v>0</v>
      </c>
      <c r="H13" s="28">
        <v>611562</v>
      </c>
      <c r="I13" s="28">
        <v>1345562</v>
      </c>
    </row>
    <row r="14" spans="1:9" x14ac:dyDescent="0.25">
      <c r="A14" s="30">
        <v>60623</v>
      </c>
      <c r="B14" s="29" t="s">
        <v>96</v>
      </c>
      <c r="C14" s="28">
        <v>0</v>
      </c>
      <c r="D14" s="28">
        <v>1440</v>
      </c>
      <c r="E14" s="28">
        <v>0</v>
      </c>
      <c r="F14" s="28">
        <v>0</v>
      </c>
      <c r="G14" s="28">
        <v>0</v>
      </c>
      <c r="H14" s="28">
        <v>30939</v>
      </c>
      <c r="I14" s="28">
        <v>32379</v>
      </c>
    </row>
    <row r="15" spans="1:9" x14ac:dyDescent="0.25">
      <c r="A15" s="30">
        <v>60631</v>
      </c>
      <c r="B15" s="29" t="s">
        <v>55</v>
      </c>
      <c r="C15" s="28">
        <v>0</v>
      </c>
      <c r="D15" s="28">
        <v>277064</v>
      </c>
      <c r="E15" s="28">
        <v>157260</v>
      </c>
      <c r="F15" s="28">
        <v>0</v>
      </c>
      <c r="G15" s="28">
        <v>0</v>
      </c>
      <c r="H15" s="28">
        <v>154400</v>
      </c>
      <c r="I15" s="28">
        <v>588724</v>
      </c>
    </row>
    <row r="16" spans="1:9" ht="22.5" x14ac:dyDescent="0.25">
      <c r="A16" s="30">
        <v>60632</v>
      </c>
      <c r="B16" s="29" t="s">
        <v>54</v>
      </c>
      <c r="C16" s="28">
        <v>0</v>
      </c>
      <c r="D16" s="28">
        <v>1865621</v>
      </c>
      <c r="E16" s="28">
        <v>322027</v>
      </c>
      <c r="F16" s="28">
        <v>0</v>
      </c>
      <c r="G16" s="28">
        <v>0</v>
      </c>
      <c r="H16" s="28">
        <v>377286</v>
      </c>
      <c r="I16" s="28">
        <v>2564934</v>
      </c>
    </row>
    <row r="17" spans="1:9" ht="22.5" x14ac:dyDescent="0.25">
      <c r="A17" s="30">
        <v>60636</v>
      </c>
      <c r="B17" s="29" t="s">
        <v>53</v>
      </c>
      <c r="C17" s="28">
        <v>0</v>
      </c>
      <c r="D17" s="28">
        <v>46480</v>
      </c>
      <c r="E17" s="28">
        <v>0</v>
      </c>
      <c r="F17" s="28">
        <v>0</v>
      </c>
      <c r="G17" s="28">
        <v>0</v>
      </c>
      <c r="H17" s="28">
        <v>0</v>
      </c>
      <c r="I17" s="28">
        <v>46480</v>
      </c>
    </row>
    <row r="18" spans="1:9" ht="22.5" x14ac:dyDescent="0.25">
      <c r="A18" s="30">
        <v>6064</v>
      </c>
      <c r="B18" s="29" t="s">
        <v>52</v>
      </c>
      <c r="C18" s="28">
        <v>0</v>
      </c>
      <c r="D18" s="28">
        <v>2844037</v>
      </c>
      <c r="E18" s="28">
        <v>820004</v>
      </c>
      <c r="F18" s="28">
        <v>0</v>
      </c>
      <c r="G18" s="28">
        <v>0</v>
      </c>
      <c r="H18" s="28">
        <v>509396</v>
      </c>
      <c r="I18" s="28">
        <v>4173437</v>
      </c>
    </row>
    <row r="19" spans="1:9" ht="22.5" x14ac:dyDescent="0.25">
      <c r="A19" s="30">
        <v>6068</v>
      </c>
      <c r="B19" s="29" t="s">
        <v>50</v>
      </c>
      <c r="C19" s="28">
        <v>0</v>
      </c>
      <c r="D19" s="28">
        <v>453920</v>
      </c>
      <c r="E19" s="28">
        <v>73022</v>
      </c>
      <c r="F19" s="28">
        <v>0</v>
      </c>
      <c r="G19" s="28">
        <v>0</v>
      </c>
      <c r="H19" s="28">
        <v>0</v>
      </c>
      <c r="I19" s="28">
        <v>526942</v>
      </c>
    </row>
    <row r="20" spans="1:9" x14ac:dyDescent="0.25">
      <c r="A20" s="30">
        <v>6132</v>
      </c>
      <c r="B20" s="29" t="s">
        <v>49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2979759</v>
      </c>
      <c r="I20" s="28">
        <v>2979759</v>
      </c>
    </row>
    <row r="21" spans="1:9" x14ac:dyDescent="0.25">
      <c r="A21" s="30">
        <v>6135</v>
      </c>
      <c r="B21" s="29" t="s">
        <v>48</v>
      </c>
      <c r="C21" s="28">
        <v>0</v>
      </c>
      <c r="D21" s="28">
        <v>1438870</v>
      </c>
      <c r="E21" s="28">
        <v>0</v>
      </c>
      <c r="F21" s="28">
        <v>0</v>
      </c>
      <c r="G21" s="28">
        <v>0</v>
      </c>
      <c r="H21" s="28">
        <v>444634</v>
      </c>
      <c r="I21" s="28">
        <v>1883504</v>
      </c>
    </row>
    <row r="22" spans="1:9" ht="22.5" x14ac:dyDescent="0.25">
      <c r="A22" s="30">
        <v>614</v>
      </c>
      <c r="B22" s="29" t="s">
        <v>211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271418</v>
      </c>
      <c r="I22" s="28">
        <v>271418</v>
      </c>
    </row>
    <row r="23" spans="1:9" x14ac:dyDescent="0.25">
      <c r="A23" s="30">
        <v>61521</v>
      </c>
      <c r="B23" s="29" t="s">
        <v>47</v>
      </c>
      <c r="C23" s="28">
        <v>0</v>
      </c>
      <c r="D23" s="28">
        <v>371750</v>
      </c>
      <c r="E23" s="28">
        <v>120000</v>
      </c>
      <c r="F23" s="28">
        <v>0</v>
      </c>
      <c r="G23" s="28">
        <v>0</v>
      </c>
      <c r="H23" s="28">
        <v>1520500</v>
      </c>
      <c r="I23" s="28">
        <v>2012250</v>
      </c>
    </row>
    <row r="24" spans="1:9" x14ac:dyDescent="0.25">
      <c r="A24" s="30">
        <v>61522</v>
      </c>
      <c r="B24" s="29" t="s">
        <v>46</v>
      </c>
      <c r="C24" s="28">
        <v>0</v>
      </c>
      <c r="D24" s="28">
        <v>3749563</v>
      </c>
      <c r="E24" s="28">
        <v>0</v>
      </c>
      <c r="F24" s="28">
        <v>0</v>
      </c>
      <c r="G24" s="28">
        <v>0</v>
      </c>
      <c r="H24" s="28">
        <v>10876105</v>
      </c>
      <c r="I24" s="28">
        <v>14625668</v>
      </c>
    </row>
    <row r="25" spans="1:9" x14ac:dyDescent="0.25">
      <c r="A25" s="30">
        <v>61551</v>
      </c>
      <c r="B25" s="29" t="s">
        <v>44</v>
      </c>
      <c r="C25" s="28">
        <v>0</v>
      </c>
      <c r="D25" s="28">
        <v>179790</v>
      </c>
      <c r="E25" s="28">
        <v>255137</v>
      </c>
      <c r="F25" s="28">
        <v>0</v>
      </c>
      <c r="G25" s="28">
        <v>0</v>
      </c>
      <c r="H25" s="28">
        <v>241130</v>
      </c>
      <c r="I25" s="28">
        <v>676057</v>
      </c>
    </row>
    <row r="26" spans="1:9" x14ac:dyDescent="0.25">
      <c r="A26" s="30">
        <v>61552</v>
      </c>
      <c r="B26" s="29" t="s">
        <v>210</v>
      </c>
      <c r="C26" s="28">
        <v>0</v>
      </c>
      <c r="D26" s="28">
        <v>2121446</v>
      </c>
      <c r="E26" s="28">
        <v>0</v>
      </c>
      <c r="F26" s="28">
        <v>0</v>
      </c>
      <c r="G26" s="28">
        <v>0</v>
      </c>
      <c r="H26" s="28">
        <v>0</v>
      </c>
      <c r="I26" s="28">
        <v>2121446</v>
      </c>
    </row>
    <row r="27" spans="1:9" x14ac:dyDescent="0.25">
      <c r="A27" s="30">
        <v>61558</v>
      </c>
      <c r="B27" s="29" t="s">
        <v>43</v>
      </c>
      <c r="C27" s="28">
        <v>0</v>
      </c>
      <c r="D27" s="28">
        <v>548400</v>
      </c>
      <c r="E27" s="28">
        <v>137700</v>
      </c>
      <c r="F27" s="28">
        <v>0</v>
      </c>
      <c r="G27" s="28">
        <v>0</v>
      </c>
      <c r="H27" s="28">
        <v>1417563</v>
      </c>
      <c r="I27" s="28">
        <v>2103663</v>
      </c>
    </row>
    <row r="28" spans="1:9" x14ac:dyDescent="0.25">
      <c r="A28" s="30">
        <v>616</v>
      </c>
      <c r="B28" s="29" t="s">
        <v>93</v>
      </c>
      <c r="C28" s="28">
        <v>0</v>
      </c>
      <c r="D28" s="28">
        <v>11429185</v>
      </c>
      <c r="E28" s="28">
        <v>0</v>
      </c>
      <c r="F28" s="28">
        <v>0</v>
      </c>
      <c r="G28" s="28">
        <v>0</v>
      </c>
      <c r="H28" s="28">
        <v>0</v>
      </c>
      <c r="I28" s="28">
        <v>11429185</v>
      </c>
    </row>
    <row r="29" spans="1:9" ht="22.5" x14ac:dyDescent="0.25">
      <c r="A29" s="30">
        <v>6182</v>
      </c>
      <c r="B29" s="29" t="s">
        <v>145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60125</v>
      </c>
      <c r="I29" s="28">
        <v>60125</v>
      </c>
    </row>
    <row r="30" spans="1:9" ht="33.75" x14ac:dyDescent="0.25">
      <c r="A30" s="30">
        <v>6184</v>
      </c>
      <c r="B30" s="29" t="s">
        <v>91</v>
      </c>
      <c r="C30" s="28">
        <v>0</v>
      </c>
      <c r="D30" s="28">
        <v>2945738</v>
      </c>
      <c r="E30" s="28">
        <v>0</v>
      </c>
      <c r="F30" s="28">
        <v>0</v>
      </c>
      <c r="G30" s="28">
        <v>0</v>
      </c>
      <c r="H30" s="28">
        <v>0</v>
      </c>
      <c r="I30" s="28">
        <v>2945738</v>
      </c>
    </row>
    <row r="31" spans="1:9" ht="33.75" x14ac:dyDescent="0.25">
      <c r="A31" s="30">
        <v>6225</v>
      </c>
      <c r="B31" s="29" t="s">
        <v>209</v>
      </c>
      <c r="C31" s="28">
        <v>0</v>
      </c>
      <c r="D31" s="28">
        <v>1395302</v>
      </c>
      <c r="E31" s="28">
        <v>0</v>
      </c>
      <c r="F31" s="28">
        <v>0</v>
      </c>
      <c r="G31" s="28">
        <v>0</v>
      </c>
      <c r="H31" s="28">
        <v>0</v>
      </c>
      <c r="I31" s="28">
        <v>1395302</v>
      </c>
    </row>
    <row r="32" spans="1:9" ht="22.5" x14ac:dyDescent="0.25">
      <c r="A32" s="30">
        <v>62268</v>
      </c>
      <c r="B32" s="29" t="s">
        <v>90</v>
      </c>
      <c r="C32" s="28">
        <v>0</v>
      </c>
      <c r="D32" s="28">
        <v>4412900</v>
      </c>
      <c r="E32" s="28">
        <v>0</v>
      </c>
      <c r="F32" s="28">
        <v>0</v>
      </c>
      <c r="G32" s="28">
        <v>0</v>
      </c>
      <c r="H32" s="28">
        <v>0</v>
      </c>
      <c r="I32" s="28">
        <v>4412900</v>
      </c>
    </row>
    <row r="33" spans="1:9" ht="22.5" x14ac:dyDescent="0.25">
      <c r="A33" s="30">
        <v>6227</v>
      </c>
      <c r="B33" s="29" t="s">
        <v>208</v>
      </c>
      <c r="C33" s="28">
        <v>0</v>
      </c>
      <c r="D33" s="28">
        <v>688057</v>
      </c>
      <c r="E33" s="28">
        <v>0</v>
      </c>
      <c r="F33" s="28">
        <v>0</v>
      </c>
      <c r="G33" s="28">
        <v>0</v>
      </c>
      <c r="H33" s="28">
        <v>0</v>
      </c>
      <c r="I33" s="28">
        <v>688057</v>
      </c>
    </row>
    <row r="34" spans="1:9" x14ac:dyDescent="0.25">
      <c r="A34" s="30">
        <v>6232</v>
      </c>
      <c r="B34" s="29" t="s">
        <v>143</v>
      </c>
      <c r="C34" s="28">
        <v>0</v>
      </c>
      <c r="D34" s="28">
        <v>4013991</v>
      </c>
      <c r="E34" s="28">
        <v>0</v>
      </c>
      <c r="F34" s="28">
        <v>0</v>
      </c>
      <c r="G34" s="28">
        <v>0</v>
      </c>
      <c r="H34" s="28">
        <v>0</v>
      </c>
      <c r="I34" s="28">
        <v>4013991</v>
      </c>
    </row>
    <row r="35" spans="1:9" x14ac:dyDescent="0.25">
      <c r="A35" s="30">
        <v>6234</v>
      </c>
      <c r="B35" s="29" t="s">
        <v>207</v>
      </c>
      <c r="C35" s="28">
        <v>0</v>
      </c>
      <c r="D35" s="28">
        <v>72820</v>
      </c>
      <c r="E35" s="28">
        <v>8944405</v>
      </c>
      <c r="F35" s="28">
        <v>0</v>
      </c>
      <c r="G35" s="28">
        <v>0</v>
      </c>
      <c r="H35" s="28">
        <v>381136</v>
      </c>
      <c r="I35" s="28">
        <v>9398361</v>
      </c>
    </row>
    <row r="36" spans="1:9" ht="22.5" x14ac:dyDescent="0.25">
      <c r="A36" s="30">
        <v>6236</v>
      </c>
      <c r="B36" s="29" t="s">
        <v>40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365632</v>
      </c>
      <c r="I36" s="28">
        <v>365632</v>
      </c>
    </row>
    <row r="37" spans="1:9" x14ac:dyDescent="0.25">
      <c r="A37" s="30">
        <v>6241</v>
      </c>
      <c r="B37" s="29" t="s">
        <v>39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2545467</v>
      </c>
      <c r="I37" s="28">
        <v>2545467</v>
      </c>
    </row>
    <row r="38" spans="1:9" x14ac:dyDescent="0.25">
      <c r="A38" s="30">
        <v>6248</v>
      </c>
      <c r="B38" s="29" t="s">
        <v>89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77030</v>
      </c>
      <c r="I38" s="28">
        <v>77030</v>
      </c>
    </row>
    <row r="39" spans="1:9" ht="22.5" x14ac:dyDescent="0.25">
      <c r="A39" s="30">
        <v>6251</v>
      </c>
      <c r="B39" s="29" t="s">
        <v>37</v>
      </c>
      <c r="C39" s="28">
        <v>0</v>
      </c>
      <c r="D39" s="28">
        <v>24935338</v>
      </c>
      <c r="E39" s="28">
        <v>19574732</v>
      </c>
      <c r="F39" s="28">
        <v>956750</v>
      </c>
      <c r="G39" s="28">
        <v>0</v>
      </c>
      <c r="H39" s="28">
        <v>742093</v>
      </c>
      <c r="I39" s="28">
        <v>46208913</v>
      </c>
    </row>
    <row r="40" spans="1:9" ht="22.5" x14ac:dyDescent="0.25">
      <c r="A40" s="30">
        <v>6261</v>
      </c>
      <c r="B40" s="29" t="s">
        <v>36</v>
      </c>
      <c r="C40" s="28">
        <v>0</v>
      </c>
      <c r="D40" s="28">
        <v>150450</v>
      </c>
      <c r="E40" s="28">
        <v>0</v>
      </c>
      <c r="F40" s="28">
        <v>0</v>
      </c>
      <c r="G40" s="28">
        <v>0</v>
      </c>
      <c r="H40" s="28">
        <v>115565</v>
      </c>
      <c r="I40" s="28">
        <v>266015</v>
      </c>
    </row>
    <row r="41" spans="1:9" ht="22.5" x14ac:dyDescent="0.25">
      <c r="A41" s="30">
        <v>6262</v>
      </c>
      <c r="B41" s="29" t="s">
        <v>35</v>
      </c>
      <c r="C41" s="28">
        <v>0</v>
      </c>
      <c r="D41" s="28">
        <v>2671140</v>
      </c>
      <c r="E41" s="28">
        <v>6683790</v>
      </c>
      <c r="F41" s="28">
        <v>0</v>
      </c>
      <c r="G41" s="28">
        <v>0</v>
      </c>
      <c r="H41" s="28">
        <v>7079397</v>
      </c>
      <c r="I41" s="28">
        <v>16434327</v>
      </c>
    </row>
    <row r="42" spans="1:9" x14ac:dyDescent="0.25">
      <c r="A42" s="30">
        <v>6282</v>
      </c>
      <c r="B42" s="29" t="s">
        <v>206</v>
      </c>
      <c r="C42" s="28">
        <v>0</v>
      </c>
      <c r="D42" s="28">
        <v>7744992</v>
      </c>
      <c r="E42" s="28">
        <v>4252800</v>
      </c>
      <c r="F42" s="28">
        <v>0</v>
      </c>
      <c r="G42" s="28">
        <v>0</v>
      </c>
      <c r="H42" s="28">
        <v>0</v>
      </c>
      <c r="I42" s="28">
        <v>11997792</v>
      </c>
    </row>
    <row r="43" spans="1:9" ht="45" x14ac:dyDescent="0.25">
      <c r="A43" s="30">
        <v>6285</v>
      </c>
      <c r="B43" s="29" t="s">
        <v>110</v>
      </c>
      <c r="C43" s="28">
        <v>0</v>
      </c>
      <c r="D43" s="28">
        <v>20000</v>
      </c>
      <c r="E43" s="28">
        <v>0</v>
      </c>
      <c r="F43" s="28">
        <v>0</v>
      </c>
      <c r="G43" s="28">
        <v>0</v>
      </c>
      <c r="H43" s="28">
        <v>0</v>
      </c>
      <c r="I43" s="28">
        <v>20000</v>
      </c>
    </row>
    <row r="44" spans="1:9" x14ac:dyDescent="0.25">
      <c r="A44" s="30">
        <v>6351</v>
      </c>
      <c r="B44" s="29" t="s">
        <v>86</v>
      </c>
      <c r="C44" s="28">
        <v>0</v>
      </c>
      <c r="D44" s="28">
        <v>45562</v>
      </c>
      <c r="E44" s="28">
        <v>0</v>
      </c>
      <c r="F44" s="28">
        <v>0</v>
      </c>
      <c r="G44" s="28">
        <v>0</v>
      </c>
      <c r="H44" s="28">
        <v>0</v>
      </c>
      <c r="I44" s="28">
        <v>45562</v>
      </c>
    </row>
    <row r="45" spans="1:9" ht="33.75" x14ac:dyDescent="0.25">
      <c r="A45" s="30">
        <v>6354</v>
      </c>
      <c r="B45" s="29" t="s">
        <v>205</v>
      </c>
      <c r="C45" s="28">
        <v>0</v>
      </c>
      <c r="D45" s="28">
        <v>295943</v>
      </c>
      <c r="E45" s="28">
        <v>0</v>
      </c>
      <c r="F45" s="28">
        <v>0</v>
      </c>
      <c r="G45" s="28">
        <v>0</v>
      </c>
      <c r="H45" s="28">
        <v>0</v>
      </c>
      <c r="I45" s="28">
        <v>295943</v>
      </c>
    </row>
    <row r="46" spans="1:9" ht="22.5" x14ac:dyDescent="0.25">
      <c r="A46" s="30">
        <v>64111</v>
      </c>
      <c r="B46" s="29" t="s">
        <v>34</v>
      </c>
      <c r="C46" s="28">
        <v>0</v>
      </c>
      <c r="D46" s="28">
        <v>208673684</v>
      </c>
      <c r="E46" s="28">
        <v>71549807</v>
      </c>
      <c r="F46" s="28">
        <v>0</v>
      </c>
      <c r="G46" s="28">
        <v>0</v>
      </c>
      <c r="H46" s="28">
        <v>99543011</v>
      </c>
      <c r="I46" s="28">
        <v>379766502</v>
      </c>
    </row>
    <row r="47" spans="1:9" ht="22.5" x14ac:dyDescent="0.25">
      <c r="A47" s="30">
        <v>64116</v>
      </c>
      <c r="B47" s="29" t="s">
        <v>204</v>
      </c>
      <c r="C47" s="28">
        <v>0</v>
      </c>
      <c r="D47" s="28">
        <v>6186110</v>
      </c>
      <c r="E47" s="28">
        <v>0</v>
      </c>
      <c r="F47" s="28">
        <v>0</v>
      </c>
      <c r="G47" s="28">
        <v>0</v>
      </c>
      <c r="H47" s="28">
        <v>0</v>
      </c>
      <c r="I47" s="28">
        <v>6186110</v>
      </c>
    </row>
    <row r="48" spans="1:9" ht="22.5" x14ac:dyDescent="0.25">
      <c r="A48" s="30">
        <v>64118</v>
      </c>
      <c r="B48" s="29" t="s">
        <v>109</v>
      </c>
      <c r="C48" s="28">
        <v>0</v>
      </c>
      <c r="D48" s="28">
        <v>12646474</v>
      </c>
      <c r="E48" s="28">
        <v>0</v>
      </c>
      <c r="F48" s="28">
        <v>0</v>
      </c>
      <c r="G48" s="28">
        <v>0</v>
      </c>
      <c r="H48" s="28">
        <v>0</v>
      </c>
      <c r="I48" s="28">
        <v>12646474</v>
      </c>
    </row>
    <row r="49" spans="1:9" x14ac:dyDescent="0.25">
      <c r="A49" s="30">
        <v>6451</v>
      </c>
      <c r="B49" s="29" t="s">
        <v>203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11519566</v>
      </c>
      <c r="I49" s="28">
        <v>11519566</v>
      </c>
    </row>
    <row r="50" spans="1:9" ht="33.75" x14ac:dyDescent="0.25">
      <c r="A50" s="30">
        <v>6454</v>
      </c>
      <c r="B50" s="29" t="s">
        <v>202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9219475</v>
      </c>
      <c r="I50" s="28">
        <v>9219475</v>
      </c>
    </row>
    <row r="51" spans="1:9" ht="22.5" x14ac:dyDescent="0.25">
      <c r="A51" s="30">
        <v>6458</v>
      </c>
      <c r="B51" s="29" t="s">
        <v>33</v>
      </c>
      <c r="C51" s="28">
        <v>0</v>
      </c>
      <c r="D51" s="28">
        <v>33549427</v>
      </c>
      <c r="E51" s="28">
        <v>11924924</v>
      </c>
      <c r="F51" s="28">
        <v>0</v>
      </c>
      <c r="G51" s="28">
        <v>0</v>
      </c>
      <c r="H51" s="28">
        <v>14423110</v>
      </c>
      <c r="I51" s="28">
        <v>59897461</v>
      </c>
    </row>
    <row r="52" spans="1:9" x14ac:dyDescent="0.25">
      <c r="A52" s="30">
        <v>6531</v>
      </c>
      <c r="B52" s="29" t="s">
        <v>201</v>
      </c>
      <c r="C52" s="28">
        <v>0</v>
      </c>
      <c r="D52" s="28">
        <v>0</v>
      </c>
      <c r="E52" s="28">
        <v>93494895</v>
      </c>
      <c r="F52" s="28">
        <v>6613334</v>
      </c>
      <c r="G52" s="28">
        <v>0</v>
      </c>
      <c r="H52" s="28">
        <v>0</v>
      </c>
      <c r="I52" s="28">
        <v>100108229</v>
      </c>
    </row>
    <row r="53" spans="1:9" ht="22.5" x14ac:dyDescent="0.25">
      <c r="A53" s="30">
        <v>6532</v>
      </c>
      <c r="B53" s="29" t="s">
        <v>200</v>
      </c>
      <c r="C53" s="28">
        <v>0</v>
      </c>
      <c r="D53" s="28">
        <v>0</v>
      </c>
      <c r="E53" s="28">
        <v>7935000</v>
      </c>
      <c r="F53" s="28">
        <v>0</v>
      </c>
      <c r="G53" s="28">
        <v>0</v>
      </c>
      <c r="H53" s="28">
        <v>0</v>
      </c>
      <c r="I53" s="28">
        <v>7935000</v>
      </c>
    </row>
    <row r="54" spans="1:9" ht="22.5" x14ac:dyDescent="0.25">
      <c r="A54" s="30">
        <v>65371</v>
      </c>
      <c r="B54" s="29" t="s">
        <v>199</v>
      </c>
      <c r="C54" s="28">
        <v>0</v>
      </c>
      <c r="D54" s="28">
        <v>38023</v>
      </c>
      <c r="E54" s="28">
        <v>0</v>
      </c>
      <c r="F54" s="28">
        <v>0</v>
      </c>
      <c r="G54" s="28">
        <v>0</v>
      </c>
      <c r="H54" s="28">
        <v>0</v>
      </c>
      <c r="I54" s="28">
        <v>38023</v>
      </c>
    </row>
    <row r="55" spans="1:9" ht="22.5" x14ac:dyDescent="0.25">
      <c r="A55" s="30">
        <v>65421</v>
      </c>
      <c r="B55" s="29" t="s">
        <v>198</v>
      </c>
      <c r="C55" s="28">
        <v>0</v>
      </c>
      <c r="D55" s="28">
        <v>6752223</v>
      </c>
      <c r="E55" s="28">
        <v>0</v>
      </c>
      <c r="F55" s="28">
        <v>0</v>
      </c>
      <c r="G55" s="28">
        <v>0</v>
      </c>
      <c r="H55" s="28">
        <v>0</v>
      </c>
      <c r="I55" s="28">
        <v>6752223</v>
      </c>
    </row>
    <row r="56" spans="1:9" ht="22.5" x14ac:dyDescent="0.25">
      <c r="A56" s="30">
        <v>6558</v>
      </c>
      <c r="B56" s="29" t="s">
        <v>197</v>
      </c>
      <c r="C56" s="28">
        <v>0</v>
      </c>
      <c r="D56" s="28">
        <v>0</v>
      </c>
      <c r="E56" s="28">
        <v>0</v>
      </c>
      <c r="F56" s="28">
        <v>0</v>
      </c>
      <c r="G56" s="28">
        <v>5706423</v>
      </c>
      <c r="H56" s="28">
        <v>0</v>
      </c>
      <c r="I56" s="28">
        <v>5706423</v>
      </c>
    </row>
    <row r="57" spans="1:9" x14ac:dyDescent="0.25">
      <c r="A57" s="30">
        <v>6568</v>
      </c>
      <c r="B57" s="29" t="s">
        <v>31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71600</v>
      </c>
      <c r="I57" s="28">
        <v>71600</v>
      </c>
    </row>
    <row r="58" spans="1:9" ht="33.75" x14ac:dyDescent="0.25">
      <c r="A58" s="30">
        <v>65741</v>
      </c>
      <c r="B58" s="29" t="s">
        <v>141</v>
      </c>
      <c r="C58" s="28">
        <v>0</v>
      </c>
      <c r="D58" s="28">
        <v>0</v>
      </c>
      <c r="E58" s="28">
        <v>12110000</v>
      </c>
      <c r="F58" s="28">
        <v>0</v>
      </c>
      <c r="G58" s="28">
        <v>0</v>
      </c>
      <c r="H58" s="28">
        <v>0</v>
      </c>
      <c r="I58" s="28">
        <v>12110000</v>
      </c>
    </row>
    <row r="59" spans="1:9" ht="45" x14ac:dyDescent="0.25">
      <c r="A59" s="30">
        <v>65748</v>
      </c>
      <c r="B59" s="29" t="s">
        <v>125</v>
      </c>
      <c r="C59" s="28">
        <v>0</v>
      </c>
      <c r="D59" s="28">
        <v>0</v>
      </c>
      <c r="E59" s="28">
        <v>2520000</v>
      </c>
      <c r="F59" s="28">
        <v>0</v>
      </c>
      <c r="G59" s="28">
        <v>0</v>
      </c>
      <c r="H59" s="28">
        <v>0</v>
      </c>
      <c r="I59" s="28">
        <v>2520000</v>
      </c>
    </row>
    <row r="60" spans="1:9" ht="22.5" x14ac:dyDescent="0.25">
      <c r="A60" s="30">
        <v>66111</v>
      </c>
      <c r="B60" s="29" t="s">
        <v>196</v>
      </c>
      <c r="C60" s="28">
        <v>0</v>
      </c>
      <c r="D60" s="28">
        <v>324409</v>
      </c>
      <c r="E60" s="28">
        <v>0</v>
      </c>
      <c r="F60" s="28">
        <v>0</v>
      </c>
      <c r="G60" s="28">
        <v>0</v>
      </c>
      <c r="H60" s="28">
        <v>0</v>
      </c>
      <c r="I60" s="28">
        <v>324409</v>
      </c>
    </row>
    <row r="61" spans="1:9" ht="22.5" x14ac:dyDescent="0.25">
      <c r="A61" s="30">
        <v>668</v>
      </c>
      <c r="B61" s="29" t="s">
        <v>195</v>
      </c>
      <c r="C61" s="28">
        <v>0</v>
      </c>
      <c r="D61" s="28">
        <v>122857</v>
      </c>
      <c r="E61" s="28">
        <v>0</v>
      </c>
      <c r="F61" s="28">
        <v>0</v>
      </c>
      <c r="G61" s="28">
        <v>0</v>
      </c>
      <c r="H61" s="28">
        <v>0</v>
      </c>
      <c r="I61" s="28">
        <v>122857</v>
      </c>
    </row>
    <row r="62" spans="1:9" ht="33.75" x14ac:dyDescent="0.25">
      <c r="A62" s="30">
        <v>6718</v>
      </c>
      <c r="B62" s="29" t="s">
        <v>108</v>
      </c>
      <c r="C62" s="28">
        <v>0</v>
      </c>
      <c r="D62" s="28">
        <v>2771091</v>
      </c>
      <c r="E62" s="28">
        <v>0</v>
      </c>
      <c r="F62" s="28">
        <v>0</v>
      </c>
      <c r="G62" s="28">
        <v>0</v>
      </c>
      <c r="H62" s="28">
        <v>0</v>
      </c>
      <c r="I62" s="28">
        <v>2771091</v>
      </c>
    </row>
    <row r="63" spans="1:9" ht="45" x14ac:dyDescent="0.25">
      <c r="A63" s="30">
        <v>6724</v>
      </c>
      <c r="B63" s="29" t="s">
        <v>30</v>
      </c>
      <c r="C63" s="28">
        <v>0</v>
      </c>
      <c r="D63" s="28">
        <v>0</v>
      </c>
      <c r="E63" s="28">
        <v>0</v>
      </c>
      <c r="F63" s="28">
        <v>10940639</v>
      </c>
      <c r="G63" s="28">
        <v>0</v>
      </c>
      <c r="H63" s="28">
        <v>0</v>
      </c>
      <c r="I63" s="28">
        <v>10940639</v>
      </c>
    </row>
    <row r="64" spans="1:9" ht="22.5" x14ac:dyDescent="0.25">
      <c r="A64" s="30">
        <v>673</v>
      </c>
      <c r="B64" s="29" t="s">
        <v>194</v>
      </c>
      <c r="C64" s="28">
        <v>0</v>
      </c>
      <c r="D64" s="28">
        <v>5233100</v>
      </c>
      <c r="E64" s="28">
        <v>0</v>
      </c>
      <c r="F64" s="28">
        <v>0</v>
      </c>
      <c r="G64" s="28">
        <v>0</v>
      </c>
      <c r="H64" s="28">
        <v>600</v>
      </c>
      <c r="I64" s="28">
        <v>5233700</v>
      </c>
    </row>
    <row r="65" spans="1:9" ht="12.75" x14ac:dyDescent="0.25">
      <c r="A65" s="361" t="s">
        <v>1</v>
      </c>
      <c r="B65" s="362"/>
      <c r="C65" s="28">
        <v>191884555</v>
      </c>
      <c r="D65" s="28">
        <v>1960564914</v>
      </c>
      <c r="E65" s="28">
        <v>9649623</v>
      </c>
      <c r="F65" s="28">
        <v>0</v>
      </c>
      <c r="G65" s="28">
        <v>0</v>
      </c>
      <c r="H65" s="28">
        <v>397439468</v>
      </c>
      <c r="I65" s="28">
        <v>2559538560</v>
      </c>
    </row>
    <row r="66" spans="1:9" ht="33.75" x14ac:dyDescent="0.25">
      <c r="A66" s="30">
        <v>6419</v>
      </c>
      <c r="B66" s="29" t="s">
        <v>193</v>
      </c>
      <c r="C66" s="28">
        <v>0</v>
      </c>
      <c r="D66" s="28">
        <v>6182755</v>
      </c>
      <c r="E66" s="28">
        <v>0</v>
      </c>
      <c r="F66" s="28">
        <v>0</v>
      </c>
      <c r="G66" s="28">
        <v>0</v>
      </c>
      <c r="H66" s="28">
        <v>0</v>
      </c>
      <c r="I66" s="28">
        <v>6182755</v>
      </c>
    </row>
    <row r="67" spans="1:9" ht="22.5" x14ac:dyDescent="0.25">
      <c r="A67" s="30">
        <v>7038</v>
      </c>
      <c r="B67" s="29" t="s">
        <v>107</v>
      </c>
      <c r="C67" s="28">
        <v>0</v>
      </c>
      <c r="D67" s="28">
        <v>311500</v>
      </c>
      <c r="E67" s="28">
        <v>0</v>
      </c>
      <c r="F67" s="28">
        <v>0</v>
      </c>
      <c r="G67" s="28">
        <v>0</v>
      </c>
      <c r="H67" s="28">
        <v>0</v>
      </c>
      <c r="I67" s="28">
        <v>311500</v>
      </c>
    </row>
    <row r="68" spans="1:9" ht="33.75" x14ac:dyDescent="0.25">
      <c r="A68" s="30">
        <v>70618</v>
      </c>
      <c r="B68" s="29" t="s">
        <v>192</v>
      </c>
      <c r="C68" s="28">
        <v>0</v>
      </c>
      <c r="D68" s="28">
        <v>2723600</v>
      </c>
      <c r="E68" s="28">
        <v>0</v>
      </c>
      <c r="F68" s="28">
        <v>0</v>
      </c>
      <c r="G68" s="28">
        <v>0</v>
      </c>
      <c r="H68" s="28">
        <v>0</v>
      </c>
      <c r="I68" s="28">
        <v>2723600</v>
      </c>
    </row>
    <row r="69" spans="1:9" ht="22.5" x14ac:dyDescent="0.25">
      <c r="A69" s="30">
        <v>7085</v>
      </c>
      <c r="B69" s="29" t="s">
        <v>191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309642935</v>
      </c>
      <c r="I69" s="28">
        <v>309642935</v>
      </c>
    </row>
    <row r="70" spans="1:9" ht="45" x14ac:dyDescent="0.25">
      <c r="A70" s="30">
        <v>7088</v>
      </c>
      <c r="B70" s="29" t="s">
        <v>29</v>
      </c>
      <c r="C70" s="28">
        <v>0</v>
      </c>
      <c r="D70" s="28">
        <v>0</v>
      </c>
      <c r="E70" s="28">
        <v>64800</v>
      </c>
      <c r="F70" s="28">
        <v>0</v>
      </c>
      <c r="G70" s="28">
        <v>0</v>
      </c>
      <c r="H70" s="28">
        <v>0</v>
      </c>
      <c r="I70" s="28">
        <v>64800</v>
      </c>
    </row>
    <row r="71" spans="1:9" ht="22.5" x14ac:dyDescent="0.25">
      <c r="A71" s="30">
        <v>7314</v>
      </c>
      <c r="B71" s="29" t="s">
        <v>190</v>
      </c>
      <c r="C71" s="28">
        <v>0</v>
      </c>
      <c r="D71" s="28">
        <v>6624341</v>
      </c>
      <c r="E71" s="28">
        <v>0</v>
      </c>
      <c r="F71" s="28">
        <v>0</v>
      </c>
      <c r="G71" s="28">
        <v>0</v>
      </c>
      <c r="H71" s="28">
        <v>0</v>
      </c>
      <c r="I71" s="28">
        <v>6624341</v>
      </c>
    </row>
    <row r="72" spans="1:9" ht="22.5" x14ac:dyDescent="0.25">
      <c r="A72" s="30">
        <v>73161</v>
      </c>
      <c r="B72" s="29" t="s">
        <v>189</v>
      </c>
      <c r="C72" s="28">
        <v>0</v>
      </c>
      <c r="D72" s="28">
        <v>15757694</v>
      </c>
      <c r="E72" s="28">
        <v>0</v>
      </c>
      <c r="F72" s="28">
        <v>0</v>
      </c>
      <c r="G72" s="28">
        <v>0</v>
      </c>
      <c r="H72" s="28">
        <v>0</v>
      </c>
      <c r="I72" s="28">
        <v>15757694</v>
      </c>
    </row>
    <row r="73" spans="1:9" x14ac:dyDescent="0.25">
      <c r="A73" s="30">
        <v>73171</v>
      </c>
      <c r="B73" s="29" t="s">
        <v>188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47616094</v>
      </c>
      <c r="I73" s="28">
        <v>47616094</v>
      </c>
    </row>
    <row r="74" spans="1:9" x14ac:dyDescent="0.25">
      <c r="A74" s="30">
        <v>73173</v>
      </c>
      <c r="B74" s="29" t="s">
        <v>187</v>
      </c>
      <c r="C74" s="28">
        <v>0</v>
      </c>
      <c r="D74" s="28">
        <v>103640778</v>
      </c>
      <c r="E74" s="28">
        <v>0</v>
      </c>
      <c r="F74" s="28">
        <v>0</v>
      </c>
      <c r="G74" s="28">
        <v>0</v>
      </c>
      <c r="H74" s="28">
        <v>0</v>
      </c>
      <c r="I74" s="28">
        <v>103640778</v>
      </c>
    </row>
    <row r="75" spans="1:9" ht="33.75" x14ac:dyDescent="0.25">
      <c r="A75" s="30">
        <v>73175</v>
      </c>
      <c r="B75" s="29" t="s">
        <v>186</v>
      </c>
      <c r="C75" s="28">
        <v>0</v>
      </c>
      <c r="D75" s="28">
        <v>14320634</v>
      </c>
      <c r="E75" s="28">
        <v>0</v>
      </c>
      <c r="F75" s="28">
        <v>0</v>
      </c>
      <c r="G75" s="28">
        <v>0</v>
      </c>
      <c r="H75" s="28">
        <v>0</v>
      </c>
      <c r="I75" s="28">
        <v>14320634</v>
      </c>
    </row>
    <row r="76" spans="1:9" x14ac:dyDescent="0.25">
      <c r="A76" s="30">
        <v>73211</v>
      </c>
      <c r="B76" s="29" t="s">
        <v>185</v>
      </c>
      <c r="C76" s="28">
        <v>0</v>
      </c>
      <c r="D76" s="28">
        <v>274627956</v>
      </c>
      <c r="E76" s="28">
        <v>0</v>
      </c>
      <c r="F76" s="28">
        <v>0</v>
      </c>
      <c r="G76" s="28">
        <v>0</v>
      </c>
      <c r="H76" s="28">
        <v>0</v>
      </c>
      <c r="I76" s="28">
        <v>274627956</v>
      </c>
    </row>
    <row r="77" spans="1:9" ht="22.5" x14ac:dyDescent="0.25">
      <c r="A77" s="30">
        <v>73221</v>
      </c>
      <c r="B77" s="29" t="s">
        <v>184</v>
      </c>
      <c r="C77" s="28">
        <v>0</v>
      </c>
      <c r="D77" s="28">
        <v>914698894</v>
      </c>
      <c r="E77" s="28">
        <v>0</v>
      </c>
      <c r="F77" s="28">
        <v>0</v>
      </c>
      <c r="G77" s="28">
        <v>0</v>
      </c>
      <c r="H77" s="28">
        <v>0</v>
      </c>
      <c r="I77" s="28">
        <v>914698894</v>
      </c>
    </row>
    <row r="78" spans="1:9" ht="33.75" x14ac:dyDescent="0.25">
      <c r="A78" s="30">
        <v>73225</v>
      </c>
      <c r="B78" s="29" t="s">
        <v>183</v>
      </c>
      <c r="C78" s="28">
        <v>0</v>
      </c>
      <c r="D78" s="28">
        <v>18016171</v>
      </c>
      <c r="E78" s="28">
        <v>0</v>
      </c>
      <c r="F78" s="28">
        <v>0</v>
      </c>
      <c r="G78" s="28">
        <v>0</v>
      </c>
      <c r="H78" s="28">
        <v>0</v>
      </c>
      <c r="I78" s="28">
        <v>18016171</v>
      </c>
    </row>
    <row r="79" spans="1:9" ht="22.5" x14ac:dyDescent="0.25">
      <c r="A79" s="30">
        <v>73232</v>
      </c>
      <c r="B79" s="29" t="s">
        <v>182</v>
      </c>
      <c r="C79" s="28">
        <v>0</v>
      </c>
      <c r="D79" s="28">
        <v>79340060</v>
      </c>
      <c r="E79" s="28">
        <v>0</v>
      </c>
      <c r="F79" s="28">
        <v>0</v>
      </c>
      <c r="G79" s="28">
        <v>0</v>
      </c>
      <c r="H79" s="28">
        <v>0</v>
      </c>
      <c r="I79" s="28">
        <v>79340060</v>
      </c>
    </row>
    <row r="80" spans="1:9" ht="33.75" x14ac:dyDescent="0.25">
      <c r="A80" s="30">
        <v>73311</v>
      </c>
      <c r="B80" s="29" t="s">
        <v>181</v>
      </c>
      <c r="C80" s="28">
        <v>0</v>
      </c>
      <c r="D80" s="28">
        <v>3831830</v>
      </c>
      <c r="E80" s="28">
        <v>0</v>
      </c>
      <c r="F80" s="28">
        <v>0</v>
      </c>
      <c r="G80" s="28">
        <v>0</v>
      </c>
      <c r="H80" s="28">
        <v>0</v>
      </c>
      <c r="I80" s="28">
        <v>3831830</v>
      </c>
    </row>
    <row r="81" spans="1:9" ht="33.75" x14ac:dyDescent="0.25">
      <c r="A81" s="30">
        <v>7348</v>
      </c>
      <c r="B81" s="29" t="s">
        <v>180</v>
      </c>
      <c r="C81" s="28">
        <v>0</v>
      </c>
      <c r="D81" s="28">
        <v>3402607</v>
      </c>
      <c r="E81" s="28">
        <v>0</v>
      </c>
      <c r="F81" s="28">
        <v>0</v>
      </c>
      <c r="G81" s="28">
        <v>0</v>
      </c>
      <c r="H81" s="28">
        <v>0</v>
      </c>
      <c r="I81" s="28">
        <v>3402607</v>
      </c>
    </row>
    <row r="82" spans="1:9" ht="22.5" x14ac:dyDescent="0.25">
      <c r="A82" s="30">
        <v>73512</v>
      </c>
      <c r="B82" s="29" t="s">
        <v>179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8381890</v>
      </c>
      <c r="I82" s="28">
        <v>8381890</v>
      </c>
    </row>
    <row r="83" spans="1:9" x14ac:dyDescent="0.25">
      <c r="A83" s="30">
        <v>73521</v>
      </c>
      <c r="B83" s="29" t="s">
        <v>178</v>
      </c>
      <c r="C83" s="28">
        <v>64545173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64545173</v>
      </c>
    </row>
    <row r="84" spans="1:9" ht="22.5" x14ac:dyDescent="0.25">
      <c r="A84" s="30">
        <v>73531</v>
      </c>
      <c r="B84" s="29" t="s">
        <v>177</v>
      </c>
      <c r="C84" s="28">
        <v>0</v>
      </c>
      <c r="D84" s="28">
        <v>6381123</v>
      </c>
      <c r="E84" s="28">
        <v>0</v>
      </c>
      <c r="F84" s="28">
        <v>0</v>
      </c>
      <c r="G84" s="28">
        <v>0</v>
      </c>
      <c r="H84" s="28">
        <v>0</v>
      </c>
      <c r="I84" s="28">
        <v>6381123</v>
      </c>
    </row>
    <row r="85" spans="1:9" ht="33.75" x14ac:dyDescent="0.25">
      <c r="A85" s="30">
        <v>73532</v>
      </c>
      <c r="B85" s="29" t="s">
        <v>176</v>
      </c>
      <c r="C85" s="28">
        <v>5505000</v>
      </c>
      <c r="D85" s="28">
        <v>4845500</v>
      </c>
      <c r="E85" s="28">
        <v>0</v>
      </c>
      <c r="F85" s="28">
        <v>0</v>
      </c>
      <c r="G85" s="28">
        <v>0</v>
      </c>
      <c r="H85" s="28">
        <v>0</v>
      </c>
      <c r="I85" s="28">
        <v>10350500</v>
      </c>
    </row>
    <row r="86" spans="1:9" x14ac:dyDescent="0.25">
      <c r="A86" s="30">
        <v>73533</v>
      </c>
      <c r="B86" s="29" t="s">
        <v>175</v>
      </c>
      <c r="C86" s="28">
        <v>0</v>
      </c>
      <c r="D86" s="28">
        <v>62398513</v>
      </c>
      <c r="E86" s="28">
        <v>0</v>
      </c>
      <c r="F86" s="28">
        <v>0</v>
      </c>
      <c r="G86" s="28">
        <v>0</v>
      </c>
      <c r="H86" s="28">
        <v>0</v>
      </c>
      <c r="I86" s="28">
        <v>62398513</v>
      </c>
    </row>
    <row r="87" spans="1:9" ht="45" x14ac:dyDescent="0.25">
      <c r="A87" s="30">
        <v>73535</v>
      </c>
      <c r="B87" s="29" t="s">
        <v>174</v>
      </c>
      <c r="C87" s="28">
        <v>0</v>
      </c>
      <c r="D87" s="28">
        <v>23300</v>
      </c>
      <c r="E87" s="28">
        <v>0</v>
      </c>
      <c r="F87" s="28">
        <v>0</v>
      </c>
      <c r="G87" s="28">
        <v>0</v>
      </c>
      <c r="H87" s="28">
        <v>0</v>
      </c>
      <c r="I87" s="28">
        <v>23300</v>
      </c>
    </row>
    <row r="88" spans="1:9" ht="33.75" x14ac:dyDescent="0.25">
      <c r="A88" s="30">
        <v>7355</v>
      </c>
      <c r="B88" s="29" t="s">
        <v>173</v>
      </c>
      <c r="C88" s="28">
        <v>0</v>
      </c>
      <c r="D88" s="28">
        <v>6716933</v>
      </c>
      <c r="E88" s="28">
        <v>0</v>
      </c>
      <c r="F88" s="28">
        <v>0</v>
      </c>
      <c r="G88" s="28">
        <v>0</v>
      </c>
      <c r="H88" s="28">
        <v>0</v>
      </c>
      <c r="I88" s="28">
        <v>6716933</v>
      </c>
    </row>
    <row r="89" spans="1:9" ht="22.5" x14ac:dyDescent="0.25">
      <c r="A89" s="30">
        <v>73611</v>
      </c>
      <c r="B89" s="29" t="s">
        <v>172</v>
      </c>
      <c r="C89" s="28">
        <v>1702750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1702750</v>
      </c>
    </row>
    <row r="90" spans="1:9" ht="22.5" x14ac:dyDescent="0.25">
      <c r="A90" s="30">
        <v>7362</v>
      </c>
      <c r="B90" s="29" t="s">
        <v>171</v>
      </c>
      <c r="C90" s="28">
        <v>0</v>
      </c>
      <c r="D90" s="28">
        <v>1053599</v>
      </c>
      <c r="E90" s="28">
        <v>0</v>
      </c>
      <c r="F90" s="28">
        <v>0</v>
      </c>
      <c r="G90" s="28">
        <v>0</v>
      </c>
      <c r="H90" s="28">
        <v>0</v>
      </c>
      <c r="I90" s="28">
        <v>1053599</v>
      </c>
    </row>
    <row r="91" spans="1:9" ht="22.5" x14ac:dyDescent="0.25">
      <c r="A91" s="30">
        <v>7381</v>
      </c>
      <c r="B91" s="29" t="s">
        <v>170</v>
      </c>
      <c r="C91" s="28">
        <v>0</v>
      </c>
      <c r="D91" s="28">
        <v>420745919</v>
      </c>
      <c r="E91" s="28">
        <v>0</v>
      </c>
      <c r="F91" s="28">
        <v>0</v>
      </c>
      <c r="G91" s="28">
        <v>0</v>
      </c>
      <c r="H91" s="28">
        <v>0</v>
      </c>
      <c r="I91" s="28">
        <v>420745919</v>
      </c>
    </row>
    <row r="92" spans="1:9" ht="22.5" x14ac:dyDescent="0.25">
      <c r="A92" s="30">
        <v>7388</v>
      </c>
      <c r="B92" s="29" t="s">
        <v>81</v>
      </c>
      <c r="C92" s="28">
        <v>0</v>
      </c>
      <c r="D92" s="28">
        <v>211682</v>
      </c>
      <c r="E92" s="28">
        <v>0</v>
      </c>
      <c r="F92" s="28">
        <v>0</v>
      </c>
      <c r="G92" s="28">
        <v>0</v>
      </c>
      <c r="H92" s="28">
        <v>31798549</v>
      </c>
      <c r="I92" s="28">
        <v>32010231</v>
      </c>
    </row>
    <row r="93" spans="1:9" ht="22.5" x14ac:dyDescent="0.25">
      <c r="A93" s="30">
        <v>74718</v>
      </c>
      <c r="B93" s="29" t="s">
        <v>80</v>
      </c>
      <c r="C93" s="28">
        <v>10740098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10740098</v>
      </c>
    </row>
    <row r="94" spans="1:9" ht="22.5" x14ac:dyDescent="0.25">
      <c r="A94" s="30">
        <v>7488</v>
      </c>
      <c r="B94" s="29" t="s">
        <v>105</v>
      </c>
      <c r="C94" s="28">
        <v>0</v>
      </c>
      <c r="D94" s="28">
        <v>13903364</v>
      </c>
      <c r="E94" s="28">
        <v>0</v>
      </c>
      <c r="F94" s="28">
        <v>0</v>
      </c>
      <c r="G94" s="28">
        <v>0</v>
      </c>
      <c r="H94" s="28">
        <v>0</v>
      </c>
      <c r="I94" s="28">
        <v>13903364</v>
      </c>
    </row>
    <row r="95" spans="1:9" ht="45" x14ac:dyDescent="0.25">
      <c r="A95" s="30">
        <v>764</v>
      </c>
      <c r="B95" s="29" t="s">
        <v>169</v>
      </c>
      <c r="C95" s="28">
        <v>108557128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108557128</v>
      </c>
    </row>
    <row r="96" spans="1:9" ht="56.25" x14ac:dyDescent="0.25">
      <c r="A96" s="30">
        <v>773</v>
      </c>
      <c r="B96" s="29" t="s">
        <v>168</v>
      </c>
      <c r="C96" s="28">
        <v>384191</v>
      </c>
      <c r="D96" s="28">
        <v>0</v>
      </c>
      <c r="E96" s="28">
        <v>9584823</v>
      </c>
      <c r="F96" s="28">
        <v>0</v>
      </c>
      <c r="G96" s="28">
        <v>0</v>
      </c>
      <c r="H96" s="28">
        <v>0</v>
      </c>
      <c r="I96" s="28">
        <v>9969014</v>
      </c>
    </row>
    <row r="97" spans="1:9" ht="22.5" x14ac:dyDescent="0.25">
      <c r="A97" s="30">
        <v>775</v>
      </c>
      <c r="B97" s="29" t="s">
        <v>167</v>
      </c>
      <c r="C97" s="28">
        <v>0</v>
      </c>
      <c r="D97" s="28">
        <v>806161</v>
      </c>
      <c r="E97" s="28">
        <v>0</v>
      </c>
      <c r="F97" s="28">
        <v>0</v>
      </c>
      <c r="G97" s="28">
        <v>0</v>
      </c>
      <c r="H97" s="28">
        <v>0</v>
      </c>
      <c r="I97" s="28">
        <v>806161</v>
      </c>
    </row>
    <row r="98" spans="1:9" ht="22.5" x14ac:dyDescent="0.25">
      <c r="A98" s="30">
        <v>7788</v>
      </c>
      <c r="B98" s="29" t="s">
        <v>27</v>
      </c>
      <c r="C98" s="28">
        <v>450215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450215</v>
      </c>
    </row>
    <row r="99" spans="1:9" ht="12.75" x14ac:dyDescent="0.25">
      <c r="A99" s="359" t="s">
        <v>26</v>
      </c>
      <c r="B99" s="360"/>
      <c r="C99" s="360"/>
      <c r="D99" s="360"/>
      <c r="E99" s="360"/>
      <c r="F99" s="360"/>
      <c r="G99" s="360"/>
      <c r="H99" s="360"/>
      <c r="I99" s="360"/>
    </row>
  </sheetData>
  <mergeCells count="7">
    <mergeCell ref="A99:I99"/>
    <mergeCell ref="A5:I5"/>
    <mergeCell ref="A65:B65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2" pageOrder="overThenDown" orientation="landscape" useFirstPageNumber="1" r:id="rId1"/>
  <headerFoot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</row>
    <row r="2" spans="1:9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166</v>
      </c>
    </row>
    <row r="3" spans="1:9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</row>
    <row r="5" spans="1:9" ht="12.75" x14ac:dyDescent="0.25">
      <c r="A5" s="355" t="s">
        <v>165</v>
      </c>
      <c r="B5" s="356"/>
      <c r="C5" s="356"/>
      <c r="D5" s="356"/>
      <c r="E5" s="356"/>
      <c r="F5" s="356"/>
      <c r="G5" s="356"/>
      <c r="H5" s="356"/>
      <c r="I5" s="356"/>
    </row>
    <row r="6" spans="1:9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8</v>
      </c>
      <c r="I6" s="12" t="s">
        <v>72</v>
      </c>
    </row>
    <row r="7" spans="1:9" ht="45" x14ac:dyDescent="0.25">
      <c r="A7" s="3" t="s">
        <v>71</v>
      </c>
      <c r="B7" s="3"/>
      <c r="C7" s="3" t="s">
        <v>70</v>
      </c>
      <c r="D7" s="3" t="s">
        <v>164</v>
      </c>
      <c r="E7" s="3" t="s">
        <v>163</v>
      </c>
      <c r="F7" s="3" t="s">
        <v>163</v>
      </c>
      <c r="G7" s="3" t="s">
        <v>162</v>
      </c>
      <c r="H7" s="3" t="s">
        <v>97</v>
      </c>
      <c r="I7" s="3" t="s">
        <v>60</v>
      </c>
    </row>
    <row r="8" spans="1:9" ht="12.75" x14ac:dyDescent="0.25">
      <c r="A8" s="361" t="s">
        <v>2</v>
      </c>
      <c r="B8" s="362"/>
      <c r="C8" s="28">
        <v>3766086</v>
      </c>
      <c r="D8" s="28">
        <v>29857974</v>
      </c>
      <c r="E8" s="28">
        <v>0</v>
      </c>
      <c r="F8" s="28">
        <v>0</v>
      </c>
      <c r="G8" s="28">
        <v>0</v>
      </c>
      <c r="H8" s="28">
        <v>0</v>
      </c>
      <c r="I8" s="28">
        <v>33624060</v>
      </c>
    </row>
    <row r="9" spans="1:9" x14ac:dyDescent="0.25">
      <c r="A9" s="30">
        <v>60611</v>
      </c>
      <c r="B9" s="29" t="s">
        <v>59</v>
      </c>
      <c r="C9" s="28">
        <v>0</v>
      </c>
      <c r="D9" s="28">
        <v>379925</v>
      </c>
      <c r="E9" s="28">
        <v>0</v>
      </c>
      <c r="F9" s="28">
        <v>0</v>
      </c>
      <c r="G9" s="28">
        <v>0</v>
      </c>
      <c r="H9" s="28">
        <v>0</v>
      </c>
      <c r="I9" s="28">
        <v>379925</v>
      </c>
    </row>
    <row r="10" spans="1:9" x14ac:dyDescent="0.25">
      <c r="A10" s="30">
        <v>60612</v>
      </c>
      <c r="B10" s="29" t="s">
        <v>58</v>
      </c>
      <c r="C10" s="28">
        <v>0</v>
      </c>
      <c r="D10" s="28">
        <v>923456</v>
      </c>
      <c r="E10" s="28">
        <v>0</v>
      </c>
      <c r="F10" s="28">
        <v>0</v>
      </c>
      <c r="G10" s="28">
        <v>0</v>
      </c>
      <c r="H10" s="28">
        <v>0</v>
      </c>
      <c r="I10" s="28">
        <v>923456</v>
      </c>
    </row>
    <row r="11" spans="1:9" x14ac:dyDescent="0.25">
      <c r="A11" s="30">
        <v>60618</v>
      </c>
      <c r="B11" s="29" t="s">
        <v>57</v>
      </c>
      <c r="C11" s="28">
        <v>0</v>
      </c>
      <c r="D11" s="28">
        <v>46820</v>
      </c>
      <c r="E11" s="28">
        <v>0</v>
      </c>
      <c r="F11" s="28">
        <v>0</v>
      </c>
      <c r="G11" s="28">
        <v>0</v>
      </c>
      <c r="H11" s="28">
        <v>0</v>
      </c>
      <c r="I11" s="28">
        <v>46820</v>
      </c>
    </row>
    <row r="12" spans="1:9" x14ac:dyDescent="0.25">
      <c r="A12" s="30">
        <v>60623</v>
      </c>
      <c r="B12" s="29" t="s">
        <v>96</v>
      </c>
      <c r="C12" s="28">
        <v>0</v>
      </c>
      <c r="D12" s="28">
        <v>4292800</v>
      </c>
      <c r="E12" s="28">
        <v>0</v>
      </c>
      <c r="F12" s="28">
        <v>0</v>
      </c>
      <c r="G12" s="28">
        <v>0</v>
      </c>
      <c r="H12" s="28">
        <v>0</v>
      </c>
      <c r="I12" s="28">
        <v>4292800</v>
      </c>
    </row>
    <row r="13" spans="1:9" x14ac:dyDescent="0.25">
      <c r="A13" s="30">
        <v>60631</v>
      </c>
      <c r="B13" s="29" t="s">
        <v>55</v>
      </c>
      <c r="C13" s="28">
        <v>0</v>
      </c>
      <c r="D13" s="28">
        <v>14480</v>
      </c>
      <c r="E13" s="28">
        <v>0</v>
      </c>
      <c r="F13" s="28">
        <v>0</v>
      </c>
      <c r="G13" s="28">
        <v>0</v>
      </c>
      <c r="H13" s="28">
        <v>0</v>
      </c>
      <c r="I13" s="28">
        <v>14480</v>
      </c>
    </row>
    <row r="14" spans="1:9" ht="22.5" x14ac:dyDescent="0.25">
      <c r="A14" s="30">
        <v>60632</v>
      </c>
      <c r="B14" s="29" t="s">
        <v>54</v>
      </c>
      <c r="C14" s="28">
        <v>425035</v>
      </c>
      <c r="D14" s="28">
        <v>6000</v>
      </c>
      <c r="E14" s="28">
        <v>0</v>
      </c>
      <c r="F14" s="28">
        <v>0</v>
      </c>
      <c r="G14" s="28">
        <v>0</v>
      </c>
      <c r="H14" s="28">
        <v>0</v>
      </c>
      <c r="I14" s="28">
        <v>431035</v>
      </c>
    </row>
    <row r="15" spans="1:9" x14ac:dyDescent="0.25">
      <c r="A15" s="30">
        <v>6135</v>
      </c>
      <c r="B15" s="29" t="s">
        <v>48</v>
      </c>
      <c r="C15" s="28">
        <v>3141883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3141883</v>
      </c>
    </row>
    <row r="16" spans="1:9" x14ac:dyDescent="0.25">
      <c r="A16" s="30">
        <v>61522</v>
      </c>
      <c r="B16" s="29" t="s">
        <v>46</v>
      </c>
      <c r="C16" s="28">
        <v>0</v>
      </c>
      <c r="D16" s="28">
        <v>148000</v>
      </c>
      <c r="E16" s="28">
        <v>0</v>
      </c>
      <c r="F16" s="28">
        <v>0</v>
      </c>
      <c r="G16" s="28">
        <v>0</v>
      </c>
      <c r="H16" s="28">
        <v>0</v>
      </c>
      <c r="I16" s="28">
        <v>148000</v>
      </c>
    </row>
    <row r="17" spans="1:9" x14ac:dyDescent="0.25">
      <c r="A17" s="30">
        <v>61523</v>
      </c>
      <c r="B17" s="29" t="s">
        <v>94</v>
      </c>
      <c r="C17" s="28">
        <v>166368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166368</v>
      </c>
    </row>
    <row r="18" spans="1:9" x14ac:dyDescent="0.25">
      <c r="A18" s="30">
        <v>61558</v>
      </c>
      <c r="B18" s="29" t="s">
        <v>43</v>
      </c>
      <c r="C18" s="28">
        <v>0</v>
      </c>
      <c r="D18" s="28">
        <v>20500</v>
      </c>
      <c r="E18" s="28">
        <v>0</v>
      </c>
      <c r="F18" s="28">
        <v>0</v>
      </c>
      <c r="G18" s="28">
        <v>0</v>
      </c>
      <c r="H18" s="28">
        <v>0</v>
      </c>
      <c r="I18" s="28">
        <v>20500</v>
      </c>
    </row>
    <row r="19" spans="1:9" x14ac:dyDescent="0.25">
      <c r="A19" s="30">
        <v>616</v>
      </c>
      <c r="B19" s="29" t="s">
        <v>93</v>
      </c>
      <c r="C19" s="28">
        <v>0</v>
      </c>
      <c r="D19" s="28">
        <v>86472</v>
      </c>
      <c r="E19" s="28">
        <v>0</v>
      </c>
      <c r="F19" s="28">
        <v>0</v>
      </c>
      <c r="G19" s="28">
        <v>0</v>
      </c>
      <c r="H19" s="28">
        <v>0</v>
      </c>
      <c r="I19" s="28">
        <v>86472</v>
      </c>
    </row>
    <row r="20" spans="1:9" x14ac:dyDescent="0.25">
      <c r="A20" s="30">
        <v>6232</v>
      </c>
      <c r="B20" s="29" t="s">
        <v>143</v>
      </c>
      <c r="C20" s="28">
        <v>0</v>
      </c>
      <c r="D20" s="28">
        <v>150000</v>
      </c>
      <c r="E20" s="28">
        <v>0</v>
      </c>
      <c r="F20" s="28">
        <v>0</v>
      </c>
      <c r="G20" s="28">
        <v>0</v>
      </c>
      <c r="H20" s="28">
        <v>0</v>
      </c>
      <c r="I20" s="28">
        <v>150000</v>
      </c>
    </row>
    <row r="21" spans="1:9" ht="33.75" x14ac:dyDescent="0.25">
      <c r="A21" s="30">
        <v>6245</v>
      </c>
      <c r="B21" s="29" t="s">
        <v>38</v>
      </c>
      <c r="C21" s="28">
        <v>32800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32800</v>
      </c>
    </row>
    <row r="22" spans="1:9" ht="22.5" x14ac:dyDescent="0.25">
      <c r="A22" s="30">
        <v>6262</v>
      </c>
      <c r="B22" s="29" t="s">
        <v>35</v>
      </c>
      <c r="C22" s="28">
        <v>0</v>
      </c>
      <c r="D22" s="28">
        <v>373110</v>
      </c>
      <c r="E22" s="28">
        <v>0</v>
      </c>
      <c r="F22" s="28">
        <v>0</v>
      </c>
      <c r="G22" s="28">
        <v>0</v>
      </c>
      <c r="H22" s="28">
        <v>0</v>
      </c>
      <c r="I22" s="28">
        <v>373110</v>
      </c>
    </row>
    <row r="23" spans="1:9" ht="22.5" x14ac:dyDescent="0.25">
      <c r="A23" s="30">
        <v>64111</v>
      </c>
      <c r="B23" s="29" t="s">
        <v>34</v>
      </c>
      <c r="C23" s="28">
        <v>0</v>
      </c>
      <c r="D23" s="28">
        <v>19911912</v>
      </c>
      <c r="E23" s="28">
        <v>0</v>
      </c>
      <c r="F23" s="28">
        <v>0</v>
      </c>
      <c r="G23" s="28">
        <v>0</v>
      </c>
      <c r="H23" s="28">
        <v>0</v>
      </c>
      <c r="I23" s="28">
        <v>19911912</v>
      </c>
    </row>
    <row r="24" spans="1:9" ht="22.5" x14ac:dyDescent="0.25">
      <c r="A24" s="30">
        <v>6458</v>
      </c>
      <c r="B24" s="29" t="s">
        <v>33</v>
      </c>
      <c r="C24" s="28">
        <v>0</v>
      </c>
      <c r="D24" s="28">
        <v>3504499</v>
      </c>
      <c r="E24" s="28">
        <v>0</v>
      </c>
      <c r="F24" s="28">
        <v>0</v>
      </c>
      <c r="G24" s="28">
        <v>0</v>
      </c>
      <c r="H24" s="28">
        <v>0</v>
      </c>
      <c r="I24" s="28">
        <v>3504499</v>
      </c>
    </row>
    <row r="25" spans="1:9" ht="12.75" x14ac:dyDescent="0.25">
      <c r="A25" s="361" t="s">
        <v>1</v>
      </c>
      <c r="B25" s="362"/>
      <c r="C25" s="28">
        <v>0</v>
      </c>
      <c r="D25" s="28">
        <v>26252983</v>
      </c>
      <c r="E25" s="28">
        <v>0</v>
      </c>
      <c r="F25" s="28">
        <v>0</v>
      </c>
      <c r="G25" s="28">
        <v>0</v>
      </c>
      <c r="H25" s="28">
        <v>0</v>
      </c>
      <c r="I25" s="28">
        <v>26252983</v>
      </c>
    </row>
    <row r="26" spans="1:9" ht="22.5" x14ac:dyDescent="0.25">
      <c r="A26" s="30">
        <v>74718</v>
      </c>
      <c r="B26" s="29" t="s">
        <v>80</v>
      </c>
      <c r="C26" s="28">
        <v>0</v>
      </c>
      <c r="D26" s="28">
        <v>26252983</v>
      </c>
      <c r="E26" s="28">
        <v>0</v>
      </c>
      <c r="F26" s="28">
        <v>0</v>
      </c>
      <c r="G26" s="28">
        <v>0</v>
      </c>
      <c r="H26" s="28">
        <v>0</v>
      </c>
      <c r="I26" s="28">
        <v>26252983</v>
      </c>
    </row>
    <row r="27" spans="1:9" ht="12.75" x14ac:dyDescent="0.25">
      <c r="A27" s="359" t="s">
        <v>26</v>
      </c>
      <c r="B27" s="360"/>
      <c r="C27" s="360"/>
      <c r="D27" s="360"/>
      <c r="E27" s="360"/>
      <c r="F27" s="360"/>
      <c r="G27" s="360"/>
      <c r="H27" s="360"/>
      <c r="I27" s="360"/>
    </row>
  </sheetData>
  <mergeCells count="7">
    <mergeCell ref="A27:I27"/>
    <mergeCell ref="A5:I5"/>
    <mergeCell ref="A25:B25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7" pageOrder="overThenDown" orientation="landscape" useFirstPageNumber="1" r:id="rId1"/>
  <headerFoot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161</v>
      </c>
      <c r="J2" s="363" t="s">
        <v>77</v>
      </c>
      <c r="K2" s="240"/>
      <c r="L2" s="240"/>
      <c r="M2" s="240"/>
      <c r="N2" s="240"/>
      <c r="O2" s="240"/>
      <c r="P2" s="32" t="s">
        <v>161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160</v>
      </c>
      <c r="B5" s="356"/>
      <c r="C5" s="356"/>
      <c r="D5" s="356"/>
      <c r="E5" s="356"/>
      <c r="F5" s="356"/>
      <c r="G5" s="356"/>
      <c r="H5" s="356"/>
      <c r="I5" s="356"/>
      <c r="J5" s="283" t="s">
        <v>160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7</v>
      </c>
      <c r="I6" s="12">
        <v>8</v>
      </c>
      <c r="J6" s="12" t="s">
        <v>72</v>
      </c>
    </row>
    <row r="7" spans="1:16" ht="45" x14ac:dyDescent="0.25">
      <c r="A7" s="3" t="s">
        <v>71</v>
      </c>
      <c r="B7" s="3"/>
      <c r="C7" s="3" t="s">
        <v>70</v>
      </c>
      <c r="D7" s="3" t="s">
        <v>159</v>
      </c>
      <c r="E7" s="3" t="s">
        <v>158</v>
      </c>
      <c r="F7" s="3" t="s">
        <v>157</v>
      </c>
      <c r="G7" s="3" t="s">
        <v>156</v>
      </c>
      <c r="H7" s="3" t="s">
        <v>61</v>
      </c>
      <c r="I7" s="3" t="s">
        <v>97</v>
      </c>
      <c r="J7" s="3" t="s">
        <v>60</v>
      </c>
    </row>
    <row r="8" spans="1:16" ht="12.75" x14ac:dyDescent="0.25">
      <c r="A8" s="361" t="s">
        <v>2</v>
      </c>
      <c r="B8" s="362"/>
      <c r="C8" s="28">
        <v>86052420</v>
      </c>
      <c r="D8" s="28">
        <v>0</v>
      </c>
      <c r="E8" s="28">
        <v>173316784</v>
      </c>
      <c r="F8" s="28">
        <v>10423388</v>
      </c>
      <c r="G8" s="28">
        <v>0</v>
      </c>
      <c r="H8" s="28">
        <v>0</v>
      </c>
      <c r="I8" s="28">
        <v>129060942</v>
      </c>
      <c r="J8" s="28">
        <v>398853534</v>
      </c>
    </row>
    <row r="9" spans="1:16" x14ac:dyDescent="0.25">
      <c r="A9" s="30">
        <v>60611</v>
      </c>
      <c r="B9" s="29" t="s">
        <v>59</v>
      </c>
      <c r="C9" s="28">
        <v>14335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14335</v>
      </c>
    </row>
    <row r="10" spans="1:16" x14ac:dyDescent="0.25">
      <c r="A10" s="30">
        <v>60612</v>
      </c>
      <c r="B10" s="29" t="s">
        <v>58</v>
      </c>
      <c r="C10" s="28">
        <v>1094328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1094328</v>
      </c>
    </row>
    <row r="11" spans="1:16" x14ac:dyDescent="0.25">
      <c r="A11" s="30">
        <v>60618</v>
      </c>
      <c r="B11" s="29" t="s">
        <v>57</v>
      </c>
      <c r="C11" s="28">
        <v>242640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242640</v>
      </c>
    </row>
    <row r="12" spans="1:16" x14ac:dyDescent="0.25">
      <c r="A12" s="30">
        <v>60622</v>
      </c>
      <c r="B12" s="29" t="s">
        <v>56</v>
      </c>
      <c r="C12" s="28">
        <v>240340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240340</v>
      </c>
    </row>
    <row r="13" spans="1:16" x14ac:dyDescent="0.25">
      <c r="A13" s="30">
        <v>60631</v>
      </c>
      <c r="B13" s="29" t="s">
        <v>55</v>
      </c>
      <c r="C13" s="28">
        <v>21195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21195</v>
      </c>
    </row>
    <row r="14" spans="1:16" ht="22.5" x14ac:dyDescent="0.25">
      <c r="A14" s="30">
        <v>60632</v>
      </c>
      <c r="B14" s="29" t="s">
        <v>54</v>
      </c>
      <c r="C14" s="28">
        <v>55431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55431</v>
      </c>
    </row>
    <row r="15" spans="1:16" ht="22.5" x14ac:dyDescent="0.25">
      <c r="A15" s="30">
        <v>6064</v>
      </c>
      <c r="B15" s="29" t="s">
        <v>52</v>
      </c>
      <c r="C15" s="28">
        <v>248405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248405</v>
      </c>
    </row>
    <row r="16" spans="1:16" x14ac:dyDescent="0.25">
      <c r="A16" s="30">
        <v>6135</v>
      </c>
      <c r="B16" s="29" t="s">
        <v>48</v>
      </c>
      <c r="C16" s="28">
        <v>8000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8000</v>
      </c>
    </row>
    <row r="17" spans="1:10" x14ac:dyDescent="0.25">
      <c r="A17" s="30">
        <v>61522</v>
      </c>
      <c r="B17" s="29" t="s">
        <v>46</v>
      </c>
      <c r="C17" s="28">
        <v>13360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13360</v>
      </c>
    </row>
    <row r="18" spans="1:10" x14ac:dyDescent="0.25">
      <c r="A18" s="30">
        <v>61551</v>
      </c>
      <c r="B18" s="29" t="s">
        <v>44</v>
      </c>
      <c r="C18" s="28">
        <v>329200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329200</v>
      </c>
    </row>
    <row r="19" spans="1:10" x14ac:dyDescent="0.25">
      <c r="A19" s="30">
        <v>61558</v>
      </c>
      <c r="B19" s="29" t="s">
        <v>43</v>
      </c>
      <c r="C19" s="28">
        <v>56980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56980</v>
      </c>
    </row>
    <row r="20" spans="1:10" x14ac:dyDescent="0.25">
      <c r="A20" s="30">
        <v>6241</v>
      </c>
      <c r="B20" s="29" t="s">
        <v>39</v>
      </c>
      <c r="C20" s="28">
        <v>19349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19349</v>
      </c>
    </row>
    <row r="21" spans="1:10" ht="33.75" x14ac:dyDescent="0.25">
      <c r="A21" s="30">
        <v>6245</v>
      </c>
      <c r="B21" s="29" t="s">
        <v>38</v>
      </c>
      <c r="C21" s="28">
        <v>47183315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116362797</v>
      </c>
      <c r="J21" s="28">
        <v>163546112</v>
      </c>
    </row>
    <row r="22" spans="1:10" ht="22.5" x14ac:dyDescent="0.25">
      <c r="A22" s="30">
        <v>6251</v>
      </c>
      <c r="B22" s="29" t="s">
        <v>37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504351</v>
      </c>
      <c r="J22" s="28">
        <v>504351</v>
      </c>
    </row>
    <row r="23" spans="1:10" ht="22.5" x14ac:dyDescent="0.25">
      <c r="A23" s="30">
        <v>6262</v>
      </c>
      <c r="B23" s="29" t="s">
        <v>35</v>
      </c>
      <c r="C23" s="28">
        <v>911085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911085</v>
      </c>
    </row>
    <row r="24" spans="1:10" ht="22.5" x14ac:dyDescent="0.25">
      <c r="A24" s="30">
        <v>64111</v>
      </c>
      <c r="B24" s="29" t="s">
        <v>34</v>
      </c>
      <c r="C24" s="28">
        <v>30455483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30455483</v>
      </c>
    </row>
    <row r="25" spans="1:10" ht="22.5" x14ac:dyDescent="0.25">
      <c r="A25" s="30">
        <v>6458</v>
      </c>
      <c r="B25" s="29" t="s">
        <v>33</v>
      </c>
      <c r="C25" s="28">
        <v>5158974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5158974</v>
      </c>
    </row>
    <row r="26" spans="1:10" x14ac:dyDescent="0.25">
      <c r="A26" s="30">
        <v>6513</v>
      </c>
      <c r="B26" s="29" t="s">
        <v>155</v>
      </c>
      <c r="C26" s="28">
        <v>0</v>
      </c>
      <c r="D26" s="28">
        <v>0</v>
      </c>
      <c r="E26" s="28">
        <v>9805288</v>
      </c>
      <c r="F26" s="28">
        <v>10423388</v>
      </c>
      <c r="G26" s="28">
        <v>0</v>
      </c>
      <c r="H26" s="28">
        <v>0</v>
      </c>
      <c r="I26" s="28">
        <v>0</v>
      </c>
      <c r="J26" s="28">
        <v>20228676</v>
      </c>
    </row>
    <row r="27" spans="1:10" ht="33.75" x14ac:dyDescent="0.25">
      <c r="A27" s="30">
        <v>6518</v>
      </c>
      <c r="B27" s="29" t="s">
        <v>32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2438000</v>
      </c>
      <c r="J27" s="28">
        <v>2438000</v>
      </c>
    </row>
    <row r="28" spans="1:10" x14ac:dyDescent="0.25">
      <c r="A28" s="30">
        <v>65221</v>
      </c>
      <c r="B28" s="29" t="s">
        <v>154</v>
      </c>
      <c r="C28" s="28">
        <v>0</v>
      </c>
      <c r="D28" s="28">
        <v>0</v>
      </c>
      <c r="E28" s="28">
        <v>729000</v>
      </c>
      <c r="F28" s="28">
        <v>0</v>
      </c>
      <c r="G28" s="28">
        <v>0</v>
      </c>
      <c r="H28" s="28">
        <v>0</v>
      </c>
      <c r="I28" s="28">
        <v>0</v>
      </c>
      <c r="J28" s="28">
        <v>729000</v>
      </c>
    </row>
    <row r="29" spans="1:10" ht="33.75" x14ac:dyDescent="0.25">
      <c r="A29" s="30">
        <v>652228</v>
      </c>
      <c r="B29" s="29" t="s">
        <v>153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1483423</v>
      </c>
      <c r="J29" s="28">
        <v>1483423</v>
      </c>
    </row>
    <row r="30" spans="1:10" x14ac:dyDescent="0.25">
      <c r="A30" s="30">
        <v>6568</v>
      </c>
      <c r="B30" s="29" t="s">
        <v>31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8272371</v>
      </c>
      <c r="J30" s="28">
        <v>8272371</v>
      </c>
    </row>
    <row r="31" spans="1:10" x14ac:dyDescent="0.25">
      <c r="A31" s="30">
        <v>65737</v>
      </c>
      <c r="B31" s="29" t="s">
        <v>142</v>
      </c>
      <c r="C31" s="28">
        <v>0</v>
      </c>
      <c r="D31" s="28">
        <v>0</v>
      </c>
      <c r="E31" s="28">
        <v>6900000</v>
      </c>
      <c r="F31" s="28">
        <v>0</v>
      </c>
      <c r="G31" s="28">
        <v>0</v>
      </c>
      <c r="H31" s="28">
        <v>0</v>
      </c>
      <c r="I31" s="28">
        <v>0</v>
      </c>
      <c r="J31" s="28">
        <v>6900000</v>
      </c>
    </row>
    <row r="32" spans="1:10" ht="33.75" x14ac:dyDescent="0.25">
      <c r="A32" s="30">
        <v>65881</v>
      </c>
      <c r="B32" s="29" t="s">
        <v>152</v>
      </c>
      <c r="C32" s="28">
        <v>0</v>
      </c>
      <c r="D32" s="28">
        <v>0</v>
      </c>
      <c r="E32" s="28">
        <v>155882496</v>
      </c>
      <c r="F32" s="28">
        <v>0</v>
      </c>
      <c r="G32" s="28">
        <v>0</v>
      </c>
      <c r="H32" s="28">
        <v>0</v>
      </c>
      <c r="I32" s="28">
        <v>0</v>
      </c>
      <c r="J32" s="28">
        <v>155882496</v>
      </c>
    </row>
    <row r="33" spans="1:10" ht="12.75" x14ac:dyDescent="0.25">
      <c r="A33" s="361" t="s">
        <v>1</v>
      </c>
      <c r="B33" s="362"/>
      <c r="C33" s="28">
        <v>54892601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54892601</v>
      </c>
    </row>
    <row r="34" spans="1:10" x14ac:dyDescent="0.25">
      <c r="A34" s="30">
        <v>74712</v>
      </c>
      <c r="B34" s="29" t="s">
        <v>28</v>
      </c>
      <c r="C34" s="28">
        <v>54892601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54892601</v>
      </c>
    </row>
    <row r="35" spans="1:10" ht="12.75" x14ac:dyDescent="0.25">
      <c r="A35" s="359" t="s">
        <v>26</v>
      </c>
      <c r="B35" s="360"/>
      <c r="C35" s="360"/>
      <c r="D35" s="360"/>
      <c r="E35" s="360"/>
      <c r="F35" s="360"/>
      <c r="G35" s="360"/>
      <c r="H35" s="360"/>
      <c r="I35" s="360"/>
    </row>
  </sheetData>
  <mergeCells count="11">
    <mergeCell ref="A35:I35"/>
    <mergeCell ref="A5:I5"/>
    <mergeCell ref="A33:B33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8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151</v>
      </c>
      <c r="J2" s="363" t="s">
        <v>77</v>
      </c>
      <c r="K2" s="240"/>
      <c r="L2" s="240"/>
      <c r="M2" s="240"/>
      <c r="N2" s="240"/>
      <c r="O2" s="240"/>
      <c r="P2" s="32" t="s">
        <v>151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150</v>
      </c>
      <c r="B5" s="356"/>
      <c r="C5" s="356"/>
      <c r="D5" s="356"/>
      <c r="E5" s="356"/>
      <c r="F5" s="356"/>
      <c r="G5" s="356"/>
      <c r="H5" s="356"/>
      <c r="I5" s="356"/>
      <c r="J5" s="283" t="s">
        <v>150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8</v>
      </c>
      <c r="J6" s="12" t="s">
        <v>72</v>
      </c>
    </row>
    <row r="7" spans="1:16" ht="45" x14ac:dyDescent="0.25">
      <c r="A7" s="3" t="s">
        <v>71</v>
      </c>
      <c r="B7" s="3"/>
      <c r="C7" s="3" t="s">
        <v>70</v>
      </c>
      <c r="D7" s="3" t="s">
        <v>149</v>
      </c>
      <c r="E7" s="3" t="s">
        <v>148</v>
      </c>
      <c r="F7" s="3" t="s">
        <v>147</v>
      </c>
      <c r="G7" s="3" t="s">
        <v>146</v>
      </c>
      <c r="H7" s="3" t="s">
        <v>61</v>
      </c>
      <c r="I7" s="3" t="s">
        <v>97</v>
      </c>
      <c r="J7" s="3" t="s">
        <v>60</v>
      </c>
    </row>
    <row r="8" spans="1:16" ht="12.75" x14ac:dyDescent="0.25">
      <c r="A8" s="361" t="s">
        <v>2</v>
      </c>
      <c r="B8" s="362"/>
      <c r="C8" s="28">
        <v>0</v>
      </c>
      <c r="D8" s="28">
        <v>88090559</v>
      </c>
      <c r="E8" s="28">
        <v>144774607</v>
      </c>
      <c r="F8" s="28">
        <v>5651172</v>
      </c>
      <c r="G8" s="28">
        <v>0</v>
      </c>
      <c r="H8" s="28">
        <v>0</v>
      </c>
      <c r="I8" s="28">
        <v>0</v>
      </c>
      <c r="J8" s="28">
        <v>238516338</v>
      </c>
    </row>
    <row r="9" spans="1:16" x14ac:dyDescent="0.25">
      <c r="A9" s="30">
        <v>60611</v>
      </c>
      <c r="B9" s="29" t="s">
        <v>59</v>
      </c>
      <c r="C9" s="28">
        <v>0</v>
      </c>
      <c r="D9" s="28">
        <v>20487</v>
      </c>
      <c r="E9" s="28">
        <v>353235</v>
      </c>
      <c r="F9" s="28">
        <v>0</v>
      </c>
      <c r="G9" s="28">
        <v>0</v>
      </c>
      <c r="H9" s="28">
        <v>0</v>
      </c>
      <c r="I9" s="28">
        <v>0</v>
      </c>
      <c r="J9" s="28">
        <v>373722</v>
      </c>
    </row>
    <row r="10" spans="1:16" x14ac:dyDescent="0.25">
      <c r="A10" s="30">
        <v>60612</v>
      </c>
      <c r="B10" s="29" t="s">
        <v>58</v>
      </c>
      <c r="C10" s="28">
        <v>0</v>
      </c>
      <c r="D10" s="28">
        <v>1751024</v>
      </c>
      <c r="E10" s="28">
        <v>6434582</v>
      </c>
      <c r="F10" s="28">
        <v>0</v>
      </c>
      <c r="G10" s="28">
        <v>0</v>
      </c>
      <c r="H10" s="28">
        <v>0</v>
      </c>
      <c r="I10" s="28">
        <v>0</v>
      </c>
      <c r="J10" s="28">
        <v>8185606</v>
      </c>
    </row>
    <row r="11" spans="1:16" x14ac:dyDescent="0.25">
      <c r="A11" s="30">
        <v>60618</v>
      </c>
      <c r="B11" s="29" t="s">
        <v>57</v>
      </c>
      <c r="C11" s="28">
        <v>0</v>
      </c>
      <c r="D11" s="28">
        <v>183915</v>
      </c>
      <c r="E11" s="28">
        <v>194975</v>
      </c>
      <c r="F11" s="28">
        <v>0</v>
      </c>
      <c r="G11" s="28">
        <v>0</v>
      </c>
      <c r="H11" s="28">
        <v>0</v>
      </c>
      <c r="I11" s="28">
        <v>0</v>
      </c>
      <c r="J11" s="28">
        <v>378890</v>
      </c>
    </row>
    <row r="12" spans="1:16" x14ac:dyDescent="0.25">
      <c r="A12" s="30">
        <v>60622</v>
      </c>
      <c r="B12" s="29" t="s">
        <v>56</v>
      </c>
      <c r="C12" s="28">
        <v>0</v>
      </c>
      <c r="D12" s="28">
        <v>1165000</v>
      </c>
      <c r="E12" s="28">
        <v>1008652</v>
      </c>
      <c r="F12" s="28">
        <v>0</v>
      </c>
      <c r="G12" s="28">
        <v>0</v>
      </c>
      <c r="H12" s="28">
        <v>0</v>
      </c>
      <c r="I12" s="28">
        <v>0</v>
      </c>
      <c r="J12" s="28">
        <v>2173652</v>
      </c>
    </row>
    <row r="13" spans="1:16" x14ac:dyDescent="0.25">
      <c r="A13" s="30">
        <v>60623</v>
      </c>
      <c r="B13" s="29" t="s">
        <v>96</v>
      </c>
      <c r="C13" s="28">
        <v>0</v>
      </c>
      <c r="D13" s="28">
        <v>93392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93392</v>
      </c>
    </row>
    <row r="14" spans="1:16" x14ac:dyDescent="0.25">
      <c r="A14" s="30">
        <v>60631</v>
      </c>
      <c r="B14" s="29" t="s">
        <v>55</v>
      </c>
      <c r="C14" s="28">
        <v>0</v>
      </c>
      <c r="D14" s="28">
        <v>180223</v>
      </c>
      <c r="E14" s="28">
        <v>567491</v>
      </c>
      <c r="F14" s="28">
        <v>0</v>
      </c>
      <c r="G14" s="28">
        <v>0</v>
      </c>
      <c r="H14" s="28">
        <v>0</v>
      </c>
      <c r="I14" s="28">
        <v>0</v>
      </c>
      <c r="J14" s="28">
        <v>747714</v>
      </c>
    </row>
    <row r="15" spans="1:16" ht="22.5" x14ac:dyDescent="0.25">
      <c r="A15" s="30">
        <v>60632</v>
      </c>
      <c r="B15" s="29" t="s">
        <v>54</v>
      </c>
      <c r="C15" s="28">
        <v>0</v>
      </c>
      <c r="D15" s="28">
        <v>552154</v>
      </c>
      <c r="E15" s="28">
        <v>433404</v>
      </c>
      <c r="F15" s="28">
        <v>0</v>
      </c>
      <c r="G15" s="28">
        <v>0</v>
      </c>
      <c r="H15" s="28">
        <v>0</v>
      </c>
      <c r="I15" s="28">
        <v>0</v>
      </c>
      <c r="J15" s="28">
        <v>985558</v>
      </c>
    </row>
    <row r="16" spans="1:16" ht="22.5" x14ac:dyDescent="0.25">
      <c r="A16" s="30">
        <v>60636</v>
      </c>
      <c r="B16" s="29" t="s">
        <v>53</v>
      </c>
      <c r="C16" s="28">
        <v>0</v>
      </c>
      <c r="D16" s="28">
        <v>124620</v>
      </c>
      <c r="E16" s="28">
        <v>36490</v>
      </c>
      <c r="F16" s="28">
        <v>0</v>
      </c>
      <c r="G16" s="28">
        <v>0</v>
      </c>
      <c r="H16" s="28">
        <v>0</v>
      </c>
      <c r="I16" s="28">
        <v>0</v>
      </c>
      <c r="J16" s="28">
        <v>161110</v>
      </c>
    </row>
    <row r="17" spans="1:10" ht="22.5" x14ac:dyDescent="0.25">
      <c r="A17" s="30">
        <v>6064</v>
      </c>
      <c r="B17" s="29" t="s">
        <v>52</v>
      </c>
      <c r="C17" s="28">
        <v>0</v>
      </c>
      <c r="D17" s="28">
        <v>468786</v>
      </c>
      <c r="E17" s="28">
        <v>145540</v>
      </c>
      <c r="F17" s="28">
        <v>0</v>
      </c>
      <c r="G17" s="28">
        <v>0</v>
      </c>
      <c r="H17" s="28">
        <v>0</v>
      </c>
      <c r="I17" s="28">
        <v>0</v>
      </c>
      <c r="J17" s="28">
        <v>614326</v>
      </c>
    </row>
    <row r="18" spans="1:10" ht="22.5" x14ac:dyDescent="0.25">
      <c r="A18" s="30">
        <v>6068</v>
      </c>
      <c r="B18" s="29" t="s">
        <v>50</v>
      </c>
      <c r="C18" s="28">
        <v>0</v>
      </c>
      <c r="D18" s="28">
        <v>0</v>
      </c>
      <c r="E18" s="28">
        <v>59800</v>
      </c>
      <c r="F18" s="28">
        <v>0</v>
      </c>
      <c r="G18" s="28">
        <v>0</v>
      </c>
      <c r="H18" s="28">
        <v>0</v>
      </c>
      <c r="I18" s="28">
        <v>0</v>
      </c>
      <c r="J18" s="28">
        <v>59800</v>
      </c>
    </row>
    <row r="19" spans="1:10" x14ac:dyDescent="0.25">
      <c r="A19" s="30">
        <v>6132</v>
      </c>
      <c r="B19" s="29" t="s">
        <v>49</v>
      </c>
      <c r="C19" s="28">
        <v>0</v>
      </c>
      <c r="D19" s="28">
        <v>514654</v>
      </c>
      <c r="E19" s="28">
        <v>1299996</v>
      </c>
      <c r="F19" s="28">
        <v>0</v>
      </c>
      <c r="G19" s="28">
        <v>0</v>
      </c>
      <c r="H19" s="28">
        <v>0</v>
      </c>
      <c r="I19" s="28">
        <v>0</v>
      </c>
      <c r="J19" s="28">
        <v>1814650</v>
      </c>
    </row>
    <row r="20" spans="1:10" x14ac:dyDescent="0.25">
      <c r="A20" s="30">
        <v>6135</v>
      </c>
      <c r="B20" s="29" t="s">
        <v>48</v>
      </c>
      <c r="C20" s="28">
        <v>0</v>
      </c>
      <c r="D20" s="28">
        <v>314000</v>
      </c>
      <c r="E20" s="28">
        <v>19000</v>
      </c>
      <c r="F20" s="28">
        <v>0</v>
      </c>
      <c r="G20" s="28">
        <v>0</v>
      </c>
      <c r="H20" s="28">
        <v>0</v>
      </c>
      <c r="I20" s="28">
        <v>0</v>
      </c>
      <c r="J20" s="28">
        <v>333000</v>
      </c>
    </row>
    <row r="21" spans="1:10" x14ac:dyDescent="0.25">
      <c r="A21" s="30">
        <v>61521</v>
      </c>
      <c r="B21" s="29" t="s">
        <v>47</v>
      </c>
      <c r="C21" s="28">
        <v>0</v>
      </c>
      <c r="D21" s="28">
        <v>1028783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1028783</v>
      </c>
    </row>
    <row r="22" spans="1:10" x14ac:dyDescent="0.25">
      <c r="A22" s="30">
        <v>61522</v>
      </c>
      <c r="B22" s="29" t="s">
        <v>46</v>
      </c>
      <c r="C22" s="28">
        <v>0</v>
      </c>
      <c r="D22" s="28">
        <v>29930</v>
      </c>
      <c r="E22" s="28">
        <v>40000</v>
      </c>
      <c r="F22" s="28">
        <v>0</v>
      </c>
      <c r="G22" s="28">
        <v>0</v>
      </c>
      <c r="H22" s="28">
        <v>0</v>
      </c>
      <c r="I22" s="28">
        <v>0</v>
      </c>
      <c r="J22" s="28">
        <v>69930</v>
      </c>
    </row>
    <row r="23" spans="1:10" x14ac:dyDescent="0.25">
      <c r="A23" s="30">
        <v>61551</v>
      </c>
      <c r="B23" s="29" t="s">
        <v>44</v>
      </c>
      <c r="C23" s="28">
        <v>0</v>
      </c>
      <c r="D23" s="28">
        <v>316720</v>
      </c>
      <c r="E23" s="28">
        <v>756509</v>
      </c>
      <c r="F23" s="28">
        <v>0</v>
      </c>
      <c r="G23" s="28">
        <v>0</v>
      </c>
      <c r="H23" s="28">
        <v>0</v>
      </c>
      <c r="I23" s="28">
        <v>0</v>
      </c>
      <c r="J23" s="28">
        <v>1073229</v>
      </c>
    </row>
    <row r="24" spans="1:10" x14ac:dyDescent="0.25">
      <c r="A24" s="30">
        <v>61558</v>
      </c>
      <c r="B24" s="29" t="s">
        <v>43</v>
      </c>
      <c r="C24" s="28">
        <v>0</v>
      </c>
      <c r="D24" s="28">
        <v>125762</v>
      </c>
      <c r="E24" s="28">
        <v>336395</v>
      </c>
      <c r="F24" s="28">
        <v>0</v>
      </c>
      <c r="G24" s="28">
        <v>0</v>
      </c>
      <c r="H24" s="28">
        <v>0</v>
      </c>
      <c r="I24" s="28">
        <v>0</v>
      </c>
      <c r="J24" s="28">
        <v>462157</v>
      </c>
    </row>
    <row r="25" spans="1:10" ht="22.5" x14ac:dyDescent="0.25">
      <c r="A25" s="30">
        <v>6182</v>
      </c>
      <c r="B25" s="29" t="s">
        <v>145</v>
      </c>
      <c r="C25" s="28">
        <v>0</v>
      </c>
      <c r="D25" s="28">
        <v>37900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37900</v>
      </c>
    </row>
    <row r="26" spans="1:10" ht="33.75" x14ac:dyDescent="0.25">
      <c r="A26" s="30">
        <v>6183</v>
      </c>
      <c r="B26" s="29" t="s">
        <v>144</v>
      </c>
      <c r="C26" s="28">
        <v>0</v>
      </c>
      <c r="D26" s="28">
        <v>0</v>
      </c>
      <c r="E26" s="28">
        <v>0</v>
      </c>
      <c r="F26" s="28">
        <v>850000</v>
      </c>
      <c r="G26" s="28">
        <v>0</v>
      </c>
      <c r="H26" s="28">
        <v>0</v>
      </c>
      <c r="I26" s="28">
        <v>0</v>
      </c>
      <c r="J26" s="28">
        <v>850000</v>
      </c>
    </row>
    <row r="27" spans="1:10" x14ac:dyDescent="0.25">
      <c r="A27" s="30">
        <v>6188</v>
      </c>
      <c r="B27" s="29" t="s">
        <v>42</v>
      </c>
      <c r="C27" s="28">
        <v>0</v>
      </c>
      <c r="D27" s="28">
        <v>346660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346660</v>
      </c>
    </row>
    <row r="28" spans="1:10" x14ac:dyDescent="0.25">
      <c r="A28" s="30">
        <v>6228</v>
      </c>
      <c r="B28" s="29" t="s">
        <v>89</v>
      </c>
      <c r="C28" s="28">
        <v>0</v>
      </c>
      <c r="D28" s="28">
        <v>0</v>
      </c>
      <c r="E28" s="28">
        <v>208200</v>
      </c>
      <c r="F28" s="28">
        <v>0</v>
      </c>
      <c r="G28" s="28">
        <v>0</v>
      </c>
      <c r="H28" s="28">
        <v>0</v>
      </c>
      <c r="I28" s="28">
        <v>0</v>
      </c>
      <c r="J28" s="28">
        <v>208200</v>
      </c>
    </row>
    <row r="29" spans="1:10" x14ac:dyDescent="0.25">
      <c r="A29" s="30">
        <v>6232</v>
      </c>
      <c r="B29" s="29" t="s">
        <v>143</v>
      </c>
      <c r="C29" s="28">
        <v>0</v>
      </c>
      <c r="D29" s="28">
        <v>173140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173140</v>
      </c>
    </row>
    <row r="30" spans="1:10" ht="22.5" x14ac:dyDescent="0.25">
      <c r="A30" s="30">
        <v>6236</v>
      </c>
      <c r="B30" s="29" t="s">
        <v>40</v>
      </c>
      <c r="C30" s="28">
        <v>0</v>
      </c>
      <c r="D30" s="28">
        <v>499034</v>
      </c>
      <c r="E30" s="28">
        <v>89000</v>
      </c>
      <c r="F30" s="28">
        <v>0</v>
      </c>
      <c r="G30" s="28">
        <v>0</v>
      </c>
      <c r="H30" s="28">
        <v>0</v>
      </c>
      <c r="I30" s="28">
        <v>0</v>
      </c>
      <c r="J30" s="28">
        <v>588034</v>
      </c>
    </row>
    <row r="31" spans="1:10" x14ac:dyDescent="0.25">
      <c r="A31" s="30">
        <v>6241</v>
      </c>
      <c r="B31" s="29" t="s">
        <v>39</v>
      </c>
      <c r="C31" s="28">
        <v>0</v>
      </c>
      <c r="D31" s="28">
        <v>0</v>
      </c>
      <c r="E31" s="28">
        <v>470838</v>
      </c>
      <c r="F31" s="28">
        <v>0</v>
      </c>
      <c r="G31" s="28">
        <v>0</v>
      </c>
      <c r="H31" s="28">
        <v>0</v>
      </c>
      <c r="I31" s="28">
        <v>0</v>
      </c>
      <c r="J31" s="28">
        <v>470838</v>
      </c>
    </row>
    <row r="32" spans="1:10" ht="22.5" x14ac:dyDescent="0.25">
      <c r="A32" s="30">
        <v>6262</v>
      </c>
      <c r="B32" s="29" t="s">
        <v>35</v>
      </c>
      <c r="C32" s="28">
        <v>0</v>
      </c>
      <c r="D32" s="28">
        <v>1791340</v>
      </c>
      <c r="E32" s="28">
        <v>2456992</v>
      </c>
      <c r="F32" s="28">
        <v>0</v>
      </c>
      <c r="G32" s="28">
        <v>0</v>
      </c>
      <c r="H32" s="28">
        <v>0</v>
      </c>
      <c r="I32" s="28">
        <v>0</v>
      </c>
      <c r="J32" s="28">
        <v>4248332</v>
      </c>
    </row>
    <row r="33" spans="1:10" ht="45" x14ac:dyDescent="0.25">
      <c r="A33" s="30">
        <v>6285</v>
      </c>
      <c r="B33" s="29" t="s">
        <v>110</v>
      </c>
      <c r="C33" s="28">
        <v>0</v>
      </c>
      <c r="D33" s="28">
        <v>413550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413550</v>
      </c>
    </row>
    <row r="34" spans="1:10" x14ac:dyDescent="0.25">
      <c r="A34" s="30">
        <v>6351</v>
      </c>
      <c r="B34" s="29" t="s">
        <v>86</v>
      </c>
      <c r="C34" s="28">
        <v>0</v>
      </c>
      <c r="D34" s="28">
        <v>0</v>
      </c>
      <c r="E34" s="28">
        <v>147610</v>
      </c>
      <c r="F34" s="28">
        <v>0</v>
      </c>
      <c r="G34" s="28">
        <v>0</v>
      </c>
      <c r="H34" s="28">
        <v>0</v>
      </c>
      <c r="I34" s="28">
        <v>0</v>
      </c>
      <c r="J34" s="28">
        <v>147610</v>
      </c>
    </row>
    <row r="35" spans="1:10" ht="22.5" x14ac:dyDescent="0.25">
      <c r="A35" s="30">
        <v>64111</v>
      </c>
      <c r="B35" s="29" t="s">
        <v>34</v>
      </c>
      <c r="C35" s="28">
        <v>0</v>
      </c>
      <c r="D35" s="28">
        <v>52727762</v>
      </c>
      <c r="E35" s="28">
        <v>66989147</v>
      </c>
      <c r="F35" s="28">
        <v>0</v>
      </c>
      <c r="G35" s="28">
        <v>0</v>
      </c>
      <c r="H35" s="28">
        <v>0</v>
      </c>
      <c r="I35" s="28">
        <v>0</v>
      </c>
      <c r="J35" s="28">
        <v>119716909</v>
      </c>
    </row>
    <row r="36" spans="1:10" ht="22.5" x14ac:dyDescent="0.25">
      <c r="A36" s="30">
        <v>6458</v>
      </c>
      <c r="B36" s="29" t="s">
        <v>33</v>
      </c>
      <c r="C36" s="28">
        <v>0</v>
      </c>
      <c r="D36" s="28">
        <v>9026523</v>
      </c>
      <c r="E36" s="28">
        <v>11754819</v>
      </c>
      <c r="F36" s="28">
        <v>0</v>
      </c>
      <c r="G36" s="28">
        <v>0</v>
      </c>
      <c r="H36" s="28">
        <v>0</v>
      </c>
      <c r="I36" s="28">
        <v>0</v>
      </c>
      <c r="J36" s="28">
        <v>20781342</v>
      </c>
    </row>
    <row r="37" spans="1:10" ht="33.75" x14ac:dyDescent="0.25">
      <c r="A37" s="30">
        <v>6518</v>
      </c>
      <c r="B37" s="29" t="s">
        <v>32</v>
      </c>
      <c r="C37" s="28">
        <v>0</v>
      </c>
      <c r="D37" s="28">
        <v>0</v>
      </c>
      <c r="E37" s="28">
        <v>13080000</v>
      </c>
      <c r="F37" s="28">
        <v>0</v>
      </c>
      <c r="G37" s="28">
        <v>0</v>
      </c>
      <c r="H37" s="28">
        <v>0</v>
      </c>
      <c r="I37" s="28">
        <v>0</v>
      </c>
      <c r="J37" s="28">
        <v>13080000</v>
      </c>
    </row>
    <row r="38" spans="1:10" x14ac:dyDescent="0.25">
      <c r="A38" s="30">
        <v>65737</v>
      </c>
      <c r="B38" s="29" t="s">
        <v>142</v>
      </c>
      <c r="C38" s="28">
        <v>0</v>
      </c>
      <c r="D38" s="28">
        <v>238400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238400</v>
      </c>
    </row>
    <row r="39" spans="1:10" ht="33.75" x14ac:dyDescent="0.25">
      <c r="A39" s="30">
        <v>65741</v>
      </c>
      <c r="B39" s="29" t="s">
        <v>141</v>
      </c>
      <c r="C39" s="28">
        <v>0</v>
      </c>
      <c r="D39" s="28">
        <v>300000</v>
      </c>
      <c r="E39" s="28">
        <v>36891932</v>
      </c>
      <c r="F39" s="28">
        <v>1900000</v>
      </c>
      <c r="G39" s="28">
        <v>0</v>
      </c>
      <c r="H39" s="28">
        <v>0</v>
      </c>
      <c r="I39" s="28">
        <v>0</v>
      </c>
      <c r="J39" s="28">
        <v>39091932</v>
      </c>
    </row>
    <row r="40" spans="1:10" ht="45" x14ac:dyDescent="0.25">
      <c r="A40" s="30">
        <v>65748</v>
      </c>
      <c r="B40" s="29" t="s">
        <v>125</v>
      </c>
      <c r="C40" s="28">
        <v>0</v>
      </c>
      <c r="D40" s="28">
        <v>15666800</v>
      </c>
      <c r="E40" s="28">
        <v>1000000</v>
      </c>
      <c r="F40" s="28">
        <v>2901172</v>
      </c>
      <c r="G40" s="28">
        <v>0</v>
      </c>
      <c r="H40" s="28">
        <v>0</v>
      </c>
      <c r="I40" s="28">
        <v>0</v>
      </c>
      <c r="J40" s="28">
        <v>19567972</v>
      </c>
    </row>
    <row r="41" spans="1:10" ht="12.75" x14ac:dyDescent="0.25">
      <c r="A41" s="361" t="s">
        <v>1</v>
      </c>
      <c r="B41" s="362"/>
      <c r="C41" s="28">
        <v>0</v>
      </c>
      <c r="D41" s="28">
        <v>0</v>
      </c>
      <c r="E41" s="28">
        <v>31692005</v>
      </c>
      <c r="F41" s="28">
        <v>0</v>
      </c>
      <c r="G41" s="28">
        <v>0</v>
      </c>
      <c r="H41" s="28">
        <v>0</v>
      </c>
      <c r="I41" s="28">
        <v>0</v>
      </c>
      <c r="J41" s="28">
        <v>31692005</v>
      </c>
    </row>
    <row r="42" spans="1:10" ht="22.5" x14ac:dyDescent="0.25">
      <c r="A42" s="30">
        <v>74718</v>
      </c>
      <c r="B42" s="29" t="s">
        <v>80</v>
      </c>
      <c r="C42" s="28">
        <v>0</v>
      </c>
      <c r="D42" s="28">
        <v>0</v>
      </c>
      <c r="E42" s="28">
        <v>31692005</v>
      </c>
      <c r="F42" s="28">
        <v>0</v>
      </c>
      <c r="G42" s="28">
        <v>0</v>
      </c>
      <c r="H42" s="28">
        <v>0</v>
      </c>
      <c r="I42" s="28">
        <v>0</v>
      </c>
      <c r="J42" s="28">
        <v>31692005</v>
      </c>
    </row>
    <row r="43" spans="1:10" ht="12.75" x14ac:dyDescent="0.25">
      <c r="A43" s="359" t="s">
        <v>26</v>
      </c>
      <c r="B43" s="360"/>
      <c r="C43" s="360"/>
      <c r="D43" s="360"/>
      <c r="E43" s="360"/>
      <c r="F43" s="360"/>
      <c r="G43" s="360"/>
      <c r="H43" s="360"/>
      <c r="I43" s="360"/>
    </row>
  </sheetData>
  <mergeCells count="11">
    <mergeCell ref="A43:I43"/>
    <mergeCell ref="A5:I5"/>
    <mergeCell ref="A41:B41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2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140</v>
      </c>
      <c r="J2" s="363" t="s">
        <v>77</v>
      </c>
      <c r="K2" s="240"/>
      <c r="L2" s="240"/>
      <c r="M2" s="240"/>
      <c r="N2" s="240"/>
      <c r="O2" s="240"/>
      <c r="P2" s="32" t="s">
        <v>140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139</v>
      </c>
      <c r="B5" s="356"/>
      <c r="C5" s="356"/>
      <c r="D5" s="356"/>
      <c r="E5" s="356"/>
      <c r="F5" s="356"/>
      <c r="G5" s="356"/>
      <c r="H5" s="356"/>
      <c r="I5" s="356"/>
      <c r="J5" s="283" t="s">
        <v>139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 t="s">
        <v>72</v>
      </c>
    </row>
    <row r="7" spans="1:16" ht="45" x14ac:dyDescent="0.25">
      <c r="A7" s="3" t="s">
        <v>71</v>
      </c>
      <c r="B7" s="3"/>
      <c r="C7" s="3"/>
      <c r="D7" s="3" t="s">
        <v>138</v>
      </c>
      <c r="E7" s="3" t="s">
        <v>133</v>
      </c>
      <c r="F7" s="3" t="s">
        <v>137</v>
      </c>
      <c r="G7" s="3" t="s">
        <v>136</v>
      </c>
      <c r="H7" s="3" t="s">
        <v>135</v>
      </c>
      <c r="I7" s="3" t="s">
        <v>134</v>
      </c>
      <c r="J7" s="3" t="s">
        <v>61</v>
      </c>
      <c r="K7" s="3" t="s">
        <v>97</v>
      </c>
      <c r="L7" s="3" t="s">
        <v>60</v>
      </c>
    </row>
    <row r="8" spans="1:16" ht="12.75" x14ac:dyDescent="0.25">
      <c r="A8" s="361" t="s">
        <v>2</v>
      </c>
      <c r="B8" s="362"/>
      <c r="C8" s="28">
        <v>0</v>
      </c>
      <c r="D8" s="28">
        <v>217962774</v>
      </c>
      <c r="E8" s="28">
        <v>146644539</v>
      </c>
      <c r="F8" s="28">
        <v>34000000</v>
      </c>
      <c r="G8" s="28">
        <v>8868508</v>
      </c>
      <c r="H8" s="28">
        <v>17470823</v>
      </c>
      <c r="I8" s="28">
        <v>0</v>
      </c>
      <c r="J8" s="28">
        <v>0</v>
      </c>
      <c r="K8" s="28">
        <v>0</v>
      </c>
      <c r="L8" s="28">
        <v>424946644</v>
      </c>
    </row>
    <row r="9" spans="1:16" ht="22.5" x14ac:dyDescent="0.25">
      <c r="A9" s="30">
        <v>62268</v>
      </c>
      <c r="B9" s="29" t="s">
        <v>90</v>
      </c>
      <c r="C9" s="28">
        <v>0</v>
      </c>
      <c r="D9" s="28">
        <v>2710000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2710000</v>
      </c>
    </row>
    <row r="10" spans="1:16" x14ac:dyDescent="0.25">
      <c r="A10" s="30">
        <v>6231</v>
      </c>
      <c r="B10" s="29" t="s">
        <v>88</v>
      </c>
      <c r="C10" s="28">
        <v>0</v>
      </c>
      <c r="D10" s="28">
        <v>38695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38695</v>
      </c>
    </row>
    <row r="11" spans="1:16" ht="33.75" x14ac:dyDescent="0.25">
      <c r="A11" s="30">
        <v>6245</v>
      </c>
      <c r="B11" s="29" t="s">
        <v>38</v>
      </c>
      <c r="C11" s="28">
        <v>0</v>
      </c>
      <c r="D11" s="28">
        <v>29800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29800</v>
      </c>
    </row>
    <row r="12" spans="1:16" x14ac:dyDescent="0.25">
      <c r="A12" s="30">
        <v>6288</v>
      </c>
      <c r="B12" s="29" t="s">
        <v>97</v>
      </c>
      <c r="C12" s="28">
        <v>0</v>
      </c>
      <c r="D12" s="28">
        <v>0</v>
      </c>
      <c r="E12" s="28">
        <v>224900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224900</v>
      </c>
    </row>
    <row r="13" spans="1:16" x14ac:dyDescent="0.25">
      <c r="A13" s="30">
        <v>65111</v>
      </c>
      <c r="B13" s="29" t="s">
        <v>133</v>
      </c>
      <c r="C13" s="28">
        <v>0</v>
      </c>
      <c r="D13" s="28">
        <v>0</v>
      </c>
      <c r="E13" s="28">
        <v>75600000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75600000</v>
      </c>
    </row>
    <row r="14" spans="1:16" x14ac:dyDescent="0.25">
      <c r="A14" s="30">
        <v>65112</v>
      </c>
      <c r="B14" s="29" t="s">
        <v>132</v>
      </c>
      <c r="C14" s="28">
        <v>0</v>
      </c>
      <c r="D14" s="28">
        <v>40900000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40900000</v>
      </c>
    </row>
    <row r="15" spans="1:16" x14ac:dyDescent="0.25">
      <c r="A15" s="30">
        <v>65113</v>
      </c>
      <c r="B15" s="29" t="s">
        <v>131</v>
      </c>
      <c r="C15" s="28">
        <v>0</v>
      </c>
      <c r="D15" s="28">
        <v>173784279</v>
      </c>
      <c r="E15" s="28">
        <v>0</v>
      </c>
      <c r="F15" s="28">
        <v>34000000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207784279</v>
      </c>
    </row>
    <row r="16" spans="1:16" ht="22.5" x14ac:dyDescent="0.25">
      <c r="A16" s="30">
        <v>65116</v>
      </c>
      <c r="B16" s="29" t="s">
        <v>130</v>
      </c>
      <c r="C16" s="28">
        <v>0</v>
      </c>
      <c r="D16" s="28">
        <v>0</v>
      </c>
      <c r="E16" s="28">
        <v>0</v>
      </c>
      <c r="F16" s="28">
        <v>0</v>
      </c>
      <c r="G16" s="28">
        <v>6909688</v>
      </c>
      <c r="H16" s="28">
        <v>0</v>
      </c>
      <c r="I16" s="28">
        <v>0</v>
      </c>
      <c r="J16" s="28">
        <v>0</v>
      </c>
      <c r="K16" s="28">
        <v>0</v>
      </c>
      <c r="L16" s="28">
        <v>6909688</v>
      </c>
    </row>
    <row r="17" spans="1:12" x14ac:dyDescent="0.25">
      <c r="A17" s="30">
        <v>6512</v>
      </c>
      <c r="B17" s="29" t="s">
        <v>129</v>
      </c>
      <c r="C17" s="28">
        <v>0</v>
      </c>
      <c r="D17" s="28">
        <v>0</v>
      </c>
      <c r="E17" s="28">
        <v>6488000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6488000</v>
      </c>
    </row>
    <row r="18" spans="1:12" ht="33.75" x14ac:dyDescent="0.25">
      <c r="A18" s="30">
        <v>6518</v>
      </c>
      <c r="B18" s="29" t="s">
        <v>32</v>
      </c>
      <c r="C18" s="28">
        <v>0</v>
      </c>
      <c r="D18" s="28">
        <v>0</v>
      </c>
      <c r="E18" s="28">
        <v>10941078</v>
      </c>
      <c r="F18" s="28">
        <v>0</v>
      </c>
      <c r="G18" s="28">
        <v>1958820</v>
      </c>
      <c r="H18" s="28">
        <v>1650000</v>
      </c>
      <c r="I18" s="28">
        <v>0</v>
      </c>
      <c r="J18" s="28">
        <v>0</v>
      </c>
      <c r="K18" s="28">
        <v>0</v>
      </c>
      <c r="L18" s="28">
        <v>14549898</v>
      </c>
    </row>
    <row r="19" spans="1:12" ht="33.75" x14ac:dyDescent="0.25">
      <c r="A19" s="30">
        <v>6525</v>
      </c>
      <c r="B19" s="29" t="s">
        <v>128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15820823</v>
      </c>
      <c r="I19" s="28">
        <v>0</v>
      </c>
      <c r="J19" s="28">
        <v>0</v>
      </c>
      <c r="K19" s="28">
        <v>0</v>
      </c>
      <c r="L19" s="28">
        <v>15820823</v>
      </c>
    </row>
    <row r="20" spans="1:12" x14ac:dyDescent="0.25">
      <c r="A20" s="30">
        <v>6527</v>
      </c>
      <c r="B20" s="29" t="s">
        <v>127</v>
      </c>
      <c r="C20" s="28">
        <v>0</v>
      </c>
      <c r="D20" s="28">
        <v>0</v>
      </c>
      <c r="E20" s="28">
        <v>9957397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9957397</v>
      </c>
    </row>
    <row r="21" spans="1:12" ht="33.75" x14ac:dyDescent="0.25">
      <c r="A21" s="30">
        <v>6528</v>
      </c>
      <c r="B21" s="29" t="s">
        <v>126</v>
      </c>
      <c r="C21" s="28">
        <v>0</v>
      </c>
      <c r="D21" s="28">
        <v>0</v>
      </c>
      <c r="E21" s="28">
        <v>40570677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40570677</v>
      </c>
    </row>
    <row r="22" spans="1:12" x14ac:dyDescent="0.25">
      <c r="A22" s="30">
        <v>6568</v>
      </c>
      <c r="B22" s="29" t="s">
        <v>31</v>
      </c>
      <c r="C22" s="28">
        <v>0</v>
      </c>
      <c r="D22" s="28">
        <v>0</v>
      </c>
      <c r="E22" s="28">
        <v>362487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362487</v>
      </c>
    </row>
    <row r="23" spans="1:12" ht="45" x14ac:dyDescent="0.25">
      <c r="A23" s="30">
        <v>65748</v>
      </c>
      <c r="B23" s="29" t="s">
        <v>125</v>
      </c>
      <c r="C23" s="28">
        <v>0</v>
      </c>
      <c r="D23" s="28">
        <v>500000</v>
      </c>
      <c r="E23" s="28">
        <v>2500000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3000000</v>
      </c>
    </row>
    <row r="24" spans="1:12" ht="12.75" x14ac:dyDescent="0.25">
      <c r="A24" s="361" t="s">
        <v>1</v>
      </c>
      <c r="B24" s="362"/>
      <c r="C24" s="28">
        <v>0</v>
      </c>
      <c r="D24" s="28">
        <v>192908114</v>
      </c>
      <c r="E24" s="28">
        <v>35799523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228707637</v>
      </c>
    </row>
    <row r="25" spans="1:12" ht="22.5" x14ac:dyDescent="0.25">
      <c r="A25" s="30">
        <v>74718</v>
      </c>
      <c r="B25" s="29" t="s">
        <v>80</v>
      </c>
      <c r="C25" s="28">
        <v>0</v>
      </c>
      <c r="D25" s="28">
        <v>192908114</v>
      </c>
      <c r="E25" s="28">
        <v>35799523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228707637</v>
      </c>
    </row>
    <row r="26" spans="1:12" ht="12.75" x14ac:dyDescent="0.25">
      <c r="A26" s="359" t="s">
        <v>26</v>
      </c>
      <c r="B26" s="360"/>
      <c r="C26" s="360"/>
      <c r="D26" s="360"/>
      <c r="E26" s="360"/>
      <c r="F26" s="360"/>
      <c r="G26" s="360"/>
      <c r="H26" s="360"/>
      <c r="I26" s="360"/>
    </row>
  </sheetData>
  <mergeCells count="11">
    <mergeCell ref="A26:I26"/>
    <mergeCell ref="A5:I5"/>
    <mergeCell ref="A24:B24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4"/>
    <col min="2" max="6" width="22.7109375" style="4" customWidth="1"/>
    <col min="7" max="16384" width="11.42578125" style="4"/>
  </cols>
  <sheetData>
    <row r="1" spans="1:6" ht="12.75" x14ac:dyDescent="0.25">
      <c r="A1" s="227" t="s">
        <v>629</v>
      </c>
      <c r="B1" s="228"/>
      <c r="C1" s="228"/>
      <c r="D1" s="228"/>
      <c r="E1" s="228"/>
      <c r="F1" s="8" t="s">
        <v>628</v>
      </c>
    </row>
    <row r="2" spans="1:6" ht="12.75" x14ac:dyDescent="0.25">
      <c r="A2" s="227" t="s">
        <v>627</v>
      </c>
      <c r="B2" s="228"/>
      <c r="C2" s="228"/>
      <c r="D2" s="228"/>
      <c r="E2" s="228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ht="12.75" x14ac:dyDescent="0.25">
      <c r="A4" s="5"/>
      <c r="B4" s="258" t="s">
        <v>626</v>
      </c>
      <c r="C4" s="228"/>
      <c r="D4" s="228"/>
      <c r="E4" s="258" t="s">
        <v>625</v>
      </c>
      <c r="F4" s="228"/>
    </row>
    <row r="5" spans="1:6" x14ac:dyDescent="0.25">
      <c r="A5" s="5"/>
      <c r="B5" s="32" t="s">
        <v>6</v>
      </c>
      <c r="C5" s="32" t="s">
        <v>7</v>
      </c>
      <c r="D5" s="32" t="s">
        <v>624</v>
      </c>
      <c r="E5" s="32" t="s">
        <v>623</v>
      </c>
      <c r="F5" s="32" t="s">
        <v>622</v>
      </c>
    </row>
    <row r="6" spans="1:6" x14ac:dyDescent="0.25">
      <c r="B6" s="110">
        <v>1020189812</v>
      </c>
      <c r="C6" s="109">
        <v>444732128</v>
      </c>
      <c r="D6" s="42">
        <f>C6-B6</f>
        <v>-575457684</v>
      </c>
      <c r="E6" s="42">
        <f>IF(pagfcanc4!$F$7+$D$6&gt;0,pagfcanc4!$F$7+$D$6,0)</f>
        <v>0</v>
      </c>
      <c r="F6" s="42">
        <f>IF(pagfcanc4!$F$7+$D$6&lt;0,ABS(pagfcanc4!$F$7+$D$6),0)</f>
        <v>186743507</v>
      </c>
    </row>
    <row r="7" spans="1:6" x14ac:dyDescent="0.25">
      <c r="B7" s="108">
        <v>663764384</v>
      </c>
      <c r="C7" s="107">
        <v>311240573</v>
      </c>
      <c r="D7" s="42">
        <f>C7-B7</f>
        <v>-352523811</v>
      </c>
      <c r="E7" s="42">
        <f>IF(pagfcanc4!$F$8+$D$7&gt;0,pagfcanc4!$F$8+$D$7,0)</f>
        <v>0</v>
      </c>
      <c r="F7" s="42">
        <f>IF(pagfcanc4!$F$8+$D$7&lt;0,ABS(pagfcanc4!$F$8+$D$7),0)</f>
        <v>150174077</v>
      </c>
    </row>
    <row r="8" spans="1:6" x14ac:dyDescent="0.25">
      <c r="B8" s="106">
        <v>356425428</v>
      </c>
      <c r="C8" s="105">
        <v>133491555</v>
      </c>
      <c r="D8" s="42">
        <f>C8-B8</f>
        <v>-222933873</v>
      </c>
      <c r="E8" s="42">
        <f>IF(pagfcanc4!$F$10+$D$8&gt;0,pagfcanc4!$F$10+$D$8,0)</f>
        <v>0</v>
      </c>
      <c r="F8" s="42">
        <f>IF(pagfcanc4!$F$10+$D$8&lt;0,ABS(pagfcanc4!$F$10+$D$8),0)</f>
        <v>36569430</v>
      </c>
    </row>
    <row r="9" spans="1:6" ht="9" customHeight="1" x14ac:dyDescent="0.25">
      <c r="B9" s="226" t="s">
        <v>621</v>
      </c>
      <c r="C9" s="226"/>
      <c r="D9" s="226"/>
      <c r="E9" s="226"/>
      <c r="F9" s="226"/>
    </row>
    <row r="10" spans="1:6" ht="12.75" x14ac:dyDescent="0.25">
      <c r="A10" s="259" t="s">
        <v>620</v>
      </c>
      <c r="B10" s="260"/>
      <c r="C10" s="260"/>
      <c r="D10" s="260"/>
      <c r="E10" s="260"/>
      <c r="F10" s="260"/>
    </row>
    <row r="11" spans="1:6" ht="12.75" x14ac:dyDescent="0.25">
      <c r="A11" s="104" t="s">
        <v>619</v>
      </c>
      <c r="B11" s="239" t="s">
        <v>0</v>
      </c>
      <c r="C11" s="240"/>
      <c r="D11" s="239" t="s">
        <v>618</v>
      </c>
      <c r="E11" s="240"/>
      <c r="F11" s="240"/>
    </row>
    <row r="12" spans="1:6" ht="12.75" x14ac:dyDescent="0.25">
      <c r="A12" s="103" t="s">
        <v>617</v>
      </c>
      <c r="B12" s="235"/>
      <c r="C12" s="236"/>
      <c r="D12" s="235"/>
      <c r="E12" s="236"/>
      <c r="F12" s="236"/>
    </row>
    <row r="13" spans="1:6" ht="12.75" x14ac:dyDescent="0.25">
      <c r="A13" s="231" t="s">
        <v>616</v>
      </c>
      <c r="B13" s="232"/>
      <c r="C13" s="232"/>
      <c r="D13" s="256">
        <v>311240573</v>
      </c>
      <c r="E13" s="257"/>
      <c r="F13" s="257"/>
    </row>
    <row r="14" spans="1:6" ht="12.75" x14ac:dyDescent="0.25">
      <c r="A14" s="102" t="s">
        <v>395</v>
      </c>
      <c r="B14" s="247" t="s">
        <v>329</v>
      </c>
      <c r="C14" s="248"/>
      <c r="D14" s="249">
        <v>5608593</v>
      </c>
      <c r="E14" s="250"/>
      <c r="F14" s="250"/>
    </row>
    <row r="15" spans="1:6" ht="12.75" x14ac:dyDescent="0.25">
      <c r="A15" s="101" t="s">
        <v>382</v>
      </c>
      <c r="B15" s="252" t="s">
        <v>303</v>
      </c>
      <c r="C15" s="253"/>
      <c r="D15" s="254">
        <v>305631980</v>
      </c>
      <c r="E15" s="255"/>
      <c r="F15" s="255"/>
    </row>
    <row r="16" spans="1:6" ht="12.75" x14ac:dyDescent="0.25">
      <c r="A16" s="231" t="s">
        <v>615</v>
      </c>
      <c r="B16" s="232"/>
      <c r="C16" s="232"/>
      <c r="D16" s="261">
        <v>133491555</v>
      </c>
      <c r="E16" s="257"/>
      <c r="F16" s="257"/>
    </row>
    <row r="17" spans="1:6" ht="12.75" x14ac:dyDescent="0.25">
      <c r="A17" s="102" t="s">
        <v>330</v>
      </c>
      <c r="B17" s="247" t="s">
        <v>329</v>
      </c>
      <c r="C17" s="248"/>
      <c r="D17" s="249">
        <v>54512392</v>
      </c>
      <c r="E17" s="250"/>
      <c r="F17" s="250"/>
    </row>
    <row r="18" spans="1:6" ht="12.75" x14ac:dyDescent="0.25">
      <c r="A18" s="102" t="s">
        <v>328</v>
      </c>
      <c r="B18" s="247" t="s">
        <v>327</v>
      </c>
      <c r="C18" s="248"/>
      <c r="D18" s="249">
        <v>39479163</v>
      </c>
      <c r="E18" s="250"/>
      <c r="F18" s="250"/>
    </row>
    <row r="19" spans="1:6" ht="12.75" x14ac:dyDescent="0.25">
      <c r="A19" s="101" t="s">
        <v>304</v>
      </c>
      <c r="B19" s="252" t="s">
        <v>303</v>
      </c>
      <c r="C19" s="253"/>
      <c r="D19" s="254">
        <v>39500000</v>
      </c>
      <c r="E19" s="255"/>
      <c r="F19" s="255"/>
    </row>
    <row r="20" spans="1:6" ht="9" customHeight="1" x14ac:dyDescent="0.25">
      <c r="A20" s="226" t="s">
        <v>614</v>
      </c>
      <c r="B20" s="226"/>
      <c r="C20" s="226"/>
      <c r="D20" s="226"/>
      <c r="E20" s="226"/>
      <c r="F20" s="226"/>
    </row>
  </sheetData>
  <mergeCells count="25">
    <mergeCell ref="B14:C14"/>
    <mergeCell ref="D14:F14"/>
    <mergeCell ref="D12:F12"/>
    <mergeCell ref="B19:C19"/>
    <mergeCell ref="D19:F19"/>
    <mergeCell ref="B18:C18"/>
    <mergeCell ref="D18:F18"/>
    <mergeCell ref="B17:C17"/>
    <mergeCell ref="D17:F17"/>
    <mergeCell ref="B9:F9"/>
    <mergeCell ref="A20:F20"/>
    <mergeCell ref="A13:C13"/>
    <mergeCell ref="D13:F13"/>
    <mergeCell ref="A1:E1"/>
    <mergeCell ref="A2:E2"/>
    <mergeCell ref="B4:D4"/>
    <mergeCell ref="E4:F4"/>
    <mergeCell ref="B11:C11"/>
    <mergeCell ref="B12:C12"/>
    <mergeCell ref="A10:F10"/>
    <mergeCell ref="D11:F11"/>
    <mergeCell ref="A16:C16"/>
    <mergeCell ref="D16:F16"/>
    <mergeCell ref="B15:C15"/>
    <mergeCell ref="D15:F1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A5" sqref="A5:I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8" ht="12.75" x14ac:dyDescent="0.25">
      <c r="A1" s="258" t="s">
        <v>79</v>
      </c>
      <c r="B1" s="228"/>
      <c r="C1" s="228"/>
      <c r="D1" s="228"/>
      <c r="E1" s="228"/>
      <c r="F1" s="228"/>
      <c r="G1" s="228"/>
      <c r="H1" s="33" t="s">
        <v>78</v>
      </c>
    </row>
    <row r="2" spans="1:8" ht="12.75" x14ac:dyDescent="0.25">
      <c r="A2" s="239" t="s">
        <v>77</v>
      </c>
      <c r="B2" s="240"/>
      <c r="C2" s="240"/>
      <c r="D2" s="240"/>
      <c r="E2" s="240"/>
      <c r="F2" s="240"/>
      <c r="G2" s="240"/>
      <c r="H2" s="32" t="s">
        <v>124</v>
      </c>
    </row>
    <row r="3" spans="1:8" ht="12.75" x14ac:dyDescent="0.25">
      <c r="A3" s="235" t="s">
        <v>75</v>
      </c>
      <c r="B3" s="236"/>
      <c r="C3" s="236"/>
      <c r="D3" s="236"/>
      <c r="E3" s="236"/>
      <c r="F3" s="236"/>
      <c r="G3" s="236"/>
      <c r="H3" s="31"/>
    </row>
    <row r="5" spans="1:8" ht="12.75" x14ac:dyDescent="0.25">
      <c r="A5" s="355" t="s">
        <v>123</v>
      </c>
      <c r="B5" s="356"/>
      <c r="C5" s="356"/>
      <c r="D5" s="356"/>
      <c r="E5" s="356"/>
      <c r="F5" s="356"/>
      <c r="G5" s="356"/>
      <c r="H5" s="356"/>
    </row>
    <row r="6" spans="1:8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8</v>
      </c>
      <c r="H6" s="12" t="s">
        <v>72</v>
      </c>
    </row>
    <row r="7" spans="1:8" ht="45" x14ac:dyDescent="0.25">
      <c r="A7" s="3" t="s">
        <v>71</v>
      </c>
      <c r="B7" s="3"/>
      <c r="C7" s="3" t="s">
        <v>70</v>
      </c>
      <c r="D7" s="3" t="s">
        <v>122</v>
      </c>
      <c r="E7" s="3" t="s">
        <v>121</v>
      </c>
      <c r="F7" s="3" t="s">
        <v>120</v>
      </c>
      <c r="G7" s="3" t="s">
        <v>97</v>
      </c>
      <c r="H7" s="3" t="s">
        <v>60</v>
      </c>
    </row>
    <row r="8" spans="1:8" ht="12.75" x14ac:dyDescent="0.25">
      <c r="A8" s="361" t="s">
        <v>2</v>
      </c>
      <c r="B8" s="362"/>
      <c r="C8" s="28">
        <v>78916533</v>
      </c>
      <c r="D8" s="28">
        <v>0</v>
      </c>
      <c r="E8" s="28">
        <v>0</v>
      </c>
      <c r="F8" s="28">
        <v>0</v>
      </c>
      <c r="G8" s="28">
        <v>0</v>
      </c>
      <c r="H8" s="28">
        <v>78916533</v>
      </c>
    </row>
    <row r="9" spans="1:8" x14ac:dyDescent="0.25">
      <c r="A9" s="30">
        <v>60612</v>
      </c>
      <c r="B9" s="29" t="s">
        <v>58</v>
      </c>
      <c r="C9" s="28">
        <v>2347363</v>
      </c>
      <c r="D9" s="28">
        <v>0</v>
      </c>
      <c r="E9" s="28">
        <v>0</v>
      </c>
      <c r="F9" s="28">
        <v>0</v>
      </c>
      <c r="G9" s="28">
        <v>0</v>
      </c>
      <c r="H9" s="28">
        <v>2347363</v>
      </c>
    </row>
    <row r="10" spans="1:8" x14ac:dyDescent="0.25">
      <c r="A10" s="30">
        <v>60618</v>
      </c>
      <c r="B10" s="29" t="s">
        <v>57</v>
      </c>
      <c r="C10" s="28">
        <v>201030</v>
      </c>
      <c r="D10" s="28">
        <v>0</v>
      </c>
      <c r="E10" s="28">
        <v>0</v>
      </c>
      <c r="F10" s="28">
        <v>0</v>
      </c>
      <c r="G10" s="28">
        <v>0</v>
      </c>
      <c r="H10" s="28">
        <v>201030</v>
      </c>
    </row>
    <row r="11" spans="1:8" x14ac:dyDescent="0.25">
      <c r="A11" s="30">
        <v>60622</v>
      </c>
      <c r="B11" s="29" t="s">
        <v>56</v>
      </c>
      <c r="C11" s="28">
        <v>309700</v>
      </c>
      <c r="D11" s="28">
        <v>0</v>
      </c>
      <c r="E11" s="28">
        <v>0</v>
      </c>
      <c r="F11" s="28">
        <v>0</v>
      </c>
      <c r="G11" s="28">
        <v>0</v>
      </c>
      <c r="H11" s="28">
        <v>309700</v>
      </c>
    </row>
    <row r="12" spans="1:8" x14ac:dyDescent="0.25">
      <c r="A12" s="30">
        <v>60631</v>
      </c>
      <c r="B12" s="29" t="s">
        <v>55</v>
      </c>
      <c r="C12" s="28">
        <v>90186</v>
      </c>
      <c r="D12" s="28">
        <v>0</v>
      </c>
      <c r="E12" s="28">
        <v>0</v>
      </c>
      <c r="F12" s="28">
        <v>0</v>
      </c>
      <c r="G12" s="28">
        <v>0</v>
      </c>
      <c r="H12" s="28">
        <v>90186</v>
      </c>
    </row>
    <row r="13" spans="1:8" ht="22.5" x14ac:dyDescent="0.25">
      <c r="A13" s="30">
        <v>60632</v>
      </c>
      <c r="B13" s="29" t="s">
        <v>54</v>
      </c>
      <c r="C13" s="28">
        <v>82713</v>
      </c>
      <c r="D13" s="28">
        <v>0</v>
      </c>
      <c r="E13" s="28">
        <v>0</v>
      </c>
      <c r="F13" s="28">
        <v>0</v>
      </c>
      <c r="G13" s="28">
        <v>0</v>
      </c>
      <c r="H13" s="28">
        <v>82713</v>
      </c>
    </row>
    <row r="14" spans="1:8" ht="22.5" x14ac:dyDescent="0.25">
      <c r="A14" s="30">
        <v>6064</v>
      </c>
      <c r="B14" s="29" t="s">
        <v>52</v>
      </c>
      <c r="C14" s="28">
        <v>292210</v>
      </c>
      <c r="D14" s="28">
        <v>0</v>
      </c>
      <c r="E14" s="28">
        <v>0</v>
      </c>
      <c r="F14" s="28">
        <v>0</v>
      </c>
      <c r="G14" s="28">
        <v>0</v>
      </c>
      <c r="H14" s="28">
        <v>292210</v>
      </c>
    </row>
    <row r="15" spans="1:8" ht="22.5" x14ac:dyDescent="0.25">
      <c r="A15" s="30">
        <v>6068</v>
      </c>
      <c r="B15" s="29" t="s">
        <v>50</v>
      </c>
      <c r="C15" s="28">
        <v>8073</v>
      </c>
      <c r="D15" s="28">
        <v>0</v>
      </c>
      <c r="E15" s="28">
        <v>0</v>
      </c>
      <c r="F15" s="28">
        <v>0</v>
      </c>
      <c r="G15" s="28">
        <v>0</v>
      </c>
      <c r="H15" s="28">
        <v>8073</v>
      </c>
    </row>
    <row r="16" spans="1:8" x14ac:dyDescent="0.25">
      <c r="A16" s="30">
        <v>6132</v>
      </c>
      <c r="B16" s="29" t="s">
        <v>49</v>
      </c>
      <c r="C16" s="28">
        <v>4128260</v>
      </c>
      <c r="D16" s="28">
        <v>0</v>
      </c>
      <c r="E16" s="28">
        <v>0</v>
      </c>
      <c r="F16" s="28">
        <v>0</v>
      </c>
      <c r="G16" s="28">
        <v>0</v>
      </c>
      <c r="H16" s="28">
        <v>4128260</v>
      </c>
    </row>
    <row r="17" spans="1:8" x14ac:dyDescent="0.25">
      <c r="A17" s="30">
        <v>6135</v>
      </c>
      <c r="B17" s="29" t="s">
        <v>48</v>
      </c>
      <c r="C17" s="28">
        <v>8000</v>
      </c>
      <c r="D17" s="28">
        <v>0</v>
      </c>
      <c r="E17" s="28">
        <v>0</v>
      </c>
      <c r="F17" s="28">
        <v>0</v>
      </c>
      <c r="G17" s="28">
        <v>0</v>
      </c>
      <c r="H17" s="28">
        <v>8000</v>
      </c>
    </row>
    <row r="18" spans="1:8" x14ac:dyDescent="0.25">
      <c r="A18" s="30">
        <v>61522</v>
      </c>
      <c r="B18" s="29" t="s">
        <v>46</v>
      </c>
      <c r="C18" s="28">
        <v>154820</v>
      </c>
      <c r="D18" s="28">
        <v>0</v>
      </c>
      <c r="E18" s="28">
        <v>0</v>
      </c>
      <c r="F18" s="28">
        <v>0</v>
      </c>
      <c r="G18" s="28">
        <v>0</v>
      </c>
      <c r="H18" s="28">
        <v>154820</v>
      </c>
    </row>
    <row r="19" spans="1:8" x14ac:dyDescent="0.25">
      <c r="A19" s="30">
        <v>61551</v>
      </c>
      <c r="B19" s="29" t="s">
        <v>44</v>
      </c>
      <c r="C19" s="28">
        <v>168737</v>
      </c>
      <c r="D19" s="28">
        <v>0</v>
      </c>
      <c r="E19" s="28">
        <v>0</v>
      </c>
      <c r="F19" s="28">
        <v>0</v>
      </c>
      <c r="G19" s="28">
        <v>0</v>
      </c>
      <c r="H19" s="28">
        <v>168737</v>
      </c>
    </row>
    <row r="20" spans="1:8" x14ac:dyDescent="0.25">
      <c r="A20" s="30">
        <v>61558</v>
      </c>
      <c r="B20" s="29" t="s">
        <v>43</v>
      </c>
      <c r="C20" s="28">
        <v>400155</v>
      </c>
      <c r="D20" s="28">
        <v>0</v>
      </c>
      <c r="E20" s="28">
        <v>0</v>
      </c>
      <c r="F20" s="28">
        <v>0</v>
      </c>
      <c r="G20" s="28">
        <v>0</v>
      </c>
      <c r="H20" s="28">
        <v>400155</v>
      </c>
    </row>
    <row r="21" spans="1:8" ht="33.75" x14ac:dyDescent="0.25">
      <c r="A21" s="30">
        <v>6245</v>
      </c>
      <c r="B21" s="29" t="s">
        <v>38</v>
      </c>
      <c r="C21" s="28">
        <v>7266566</v>
      </c>
      <c r="D21" s="28">
        <v>0</v>
      </c>
      <c r="E21" s="28">
        <v>0</v>
      </c>
      <c r="F21" s="28">
        <v>0</v>
      </c>
      <c r="G21" s="28">
        <v>0</v>
      </c>
      <c r="H21" s="28">
        <v>7266566</v>
      </c>
    </row>
    <row r="22" spans="1:8" ht="22.5" x14ac:dyDescent="0.25">
      <c r="A22" s="30">
        <v>6262</v>
      </c>
      <c r="B22" s="29" t="s">
        <v>35</v>
      </c>
      <c r="C22" s="28">
        <v>2241070</v>
      </c>
      <c r="D22" s="28">
        <v>0</v>
      </c>
      <c r="E22" s="28">
        <v>0</v>
      </c>
      <c r="F22" s="28">
        <v>0</v>
      </c>
      <c r="G22" s="28">
        <v>0</v>
      </c>
      <c r="H22" s="28">
        <v>2241070</v>
      </c>
    </row>
    <row r="23" spans="1:8" ht="22.5" x14ac:dyDescent="0.25">
      <c r="A23" s="30">
        <v>64111</v>
      </c>
      <c r="B23" s="29" t="s">
        <v>34</v>
      </c>
      <c r="C23" s="28">
        <v>52116287</v>
      </c>
      <c r="D23" s="28">
        <v>0</v>
      </c>
      <c r="E23" s="28">
        <v>0</v>
      </c>
      <c r="F23" s="28">
        <v>0</v>
      </c>
      <c r="G23" s="28">
        <v>0</v>
      </c>
      <c r="H23" s="28">
        <v>52116287</v>
      </c>
    </row>
    <row r="24" spans="1:8" ht="22.5" x14ac:dyDescent="0.25">
      <c r="A24" s="30">
        <v>6458</v>
      </c>
      <c r="B24" s="29" t="s">
        <v>33</v>
      </c>
      <c r="C24" s="28">
        <v>9101363</v>
      </c>
      <c r="D24" s="28">
        <v>0</v>
      </c>
      <c r="E24" s="28">
        <v>0</v>
      </c>
      <c r="F24" s="28">
        <v>0</v>
      </c>
      <c r="G24" s="28">
        <v>0</v>
      </c>
      <c r="H24" s="28">
        <v>9101363</v>
      </c>
    </row>
    <row r="25" spans="1:8" ht="12.75" x14ac:dyDescent="0.25">
      <c r="A25" s="361" t="s">
        <v>1</v>
      </c>
      <c r="B25" s="362"/>
      <c r="C25" s="28">
        <v>7159904</v>
      </c>
      <c r="D25" s="28">
        <v>0</v>
      </c>
      <c r="E25" s="28">
        <v>0</v>
      </c>
      <c r="F25" s="28">
        <v>0</v>
      </c>
      <c r="G25" s="28">
        <v>0</v>
      </c>
      <c r="H25" s="28">
        <v>7159904</v>
      </c>
    </row>
    <row r="26" spans="1:8" x14ac:dyDescent="0.25">
      <c r="A26" s="30">
        <v>74712</v>
      </c>
      <c r="B26" s="29" t="s">
        <v>28</v>
      </c>
      <c r="C26" s="28">
        <v>7159904</v>
      </c>
      <c r="D26" s="28">
        <v>0</v>
      </c>
      <c r="E26" s="28">
        <v>0</v>
      </c>
      <c r="F26" s="28">
        <v>0</v>
      </c>
      <c r="G26" s="28">
        <v>0</v>
      </c>
      <c r="H26" s="28">
        <v>7159904</v>
      </c>
    </row>
    <row r="27" spans="1:8" ht="12.75" x14ac:dyDescent="0.25">
      <c r="A27" s="359" t="s">
        <v>26</v>
      </c>
      <c r="B27" s="360"/>
      <c r="C27" s="360"/>
      <c r="D27" s="360"/>
      <c r="E27" s="360"/>
      <c r="F27" s="360"/>
      <c r="G27" s="360"/>
      <c r="H27" s="360"/>
    </row>
  </sheetData>
  <mergeCells count="7">
    <mergeCell ref="A27:H27"/>
    <mergeCell ref="A5:H5"/>
    <mergeCell ref="A25:B25"/>
    <mergeCell ref="A8:B8"/>
    <mergeCell ref="A1:G1"/>
    <mergeCell ref="A2:G2"/>
    <mergeCell ref="A3:G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8" pageOrder="overThenDown" orientation="landscape" useFirstPageNumber="1" r:id="rId1"/>
  <headerFooter>
    <oddFooter>&amp;CPage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119</v>
      </c>
      <c r="J2" s="363" t="s">
        <v>77</v>
      </c>
      <c r="K2" s="240"/>
      <c r="L2" s="240"/>
      <c r="M2" s="240"/>
      <c r="N2" s="240"/>
      <c r="O2" s="240"/>
      <c r="P2" s="32" t="s">
        <v>119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118</v>
      </c>
      <c r="B5" s="356"/>
      <c r="C5" s="356"/>
      <c r="D5" s="356"/>
      <c r="E5" s="356"/>
      <c r="F5" s="356"/>
      <c r="G5" s="356"/>
      <c r="H5" s="356"/>
      <c r="I5" s="356"/>
      <c r="J5" s="283" t="s">
        <v>118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67.5" x14ac:dyDescent="0.25">
      <c r="A7" s="3" t="s">
        <v>71</v>
      </c>
      <c r="B7" s="3"/>
      <c r="C7" s="3" t="s">
        <v>70</v>
      </c>
      <c r="D7" s="3" t="s">
        <v>117</v>
      </c>
      <c r="E7" s="3" t="s">
        <v>116</v>
      </c>
      <c r="F7" s="3" t="s">
        <v>115</v>
      </c>
      <c r="G7" s="3" t="s">
        <v>114</v>
      </c>
      <c r="H7" s="3" t="s">
        <v>113</v>
      </c>
      <c r="I7" s="3" t="s">
        <v>112</v>
      </c>
      <c r="J7" s="3" t="s">
        <v>111</v>
      </c>
      <c r="K7" s="3" t="s">
        <v>97</v>
      </c>
      <c r="L7" s="3" t="s">
        <v>61</v>
      </c>
      <c r="M7" s="3" t="s">
        <v>60</v>
      </c>
    </row>
    <row r="8" spans="1:16" ht="12.75" x14ac:dyDescent="0.25">
      <c r="A8" s="361" t="s">
        <v>2</v>
      </c>
      <c r="B8" s="362"/>
      <c r="C8" s="28">
        <v>78045211</v>
      </c>
      <c r="D8" s="28">
        <v>11061624</v>
      </c>
      <c r="E8" s="28">
        <v>0</v>
      </c>
      <c r="F8" s="28">
        <v>11878372</v>
      </c>
      <c r="G8" s="28">
        <v>268008</v>
      </c>
      <c r="H8" s="28">
        <v>0</v>
      </c>
      <c r="I8" s="28">
        <v>0</v>
      </c>
      <c r="J8" s="28">
        <v>4829457</v>
      </c>
      <c r="K8" s="28">
        <v>801944</v>
      </c>
      <c r="L8" s="28">
        <v>0</v>
      </c>
      <c r="M8" s="28">
        <v>106884616</v>
      </c>
    </row>
    <row r="9" spans="1:16" x14ac:dyDescent="0.25">
      <c r="A9" s="30">
        <v>60611</v>
      </c>
      <c r="B9" s="29" t="s">
        <v>59</v>
      </c>
      <c r="C9" s="28">
        <v>14448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14448</v>
      </c>
    </row>
    <row r="10" spans="1:16" x14ac:dyDescent="0.25">
      <c r="A10" s="30">
        <v>60612</v>
      </c>
      <c r="B10" s="29" t="s">
        <v>58</v>
      </c>
      <c r="C10" s="28">
        <v>2193548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2193548</v>
      </c>
    </row>
    <row r="11" spans="1:16" x14ac:dyDescent="0.25">
      <c r="A11" s="30">
        <v>60618</v>
      </c>
      <c r="B11" s="29" t="s">
        <v>57</v>
      </c>
      <c r="C11" s="28">
        <v>176947</v>
      </c>
      <c r="D11" s="28">
        <v>272061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449008</v>
      </c>
    </row>
    <row r="12" spans="1:16" x14ac:dyDescent="0.25">
      <c r="A12" s="30">
        <v>60622</v>
      </c>
      <c r="B12" s="29" t="s">
        <v>56</v>
      </c>
      <c r="C12" s="28">
        <v>729470</v>
      </c>
      <c r="D12" s="28">
        <v>1984671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2714141</v>
      </c>
    </row>
    <row r="13" spans="1:16" x14ac:dyDescent="0.25">
      <c r="A13" s="30">
        <v>60631</v>
      </c>
      <c r="B13" s="29" t="s">
        <v>55</v>
      </c>
      <c r="C13" s="28">
        <v>0</v>
      </c>
      <c r="D13" s="28">
        <v>65680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65680</v>
      </c>
    </row>
    <row r="14" spans="1:16" ht="22.5" x14ac:dyDescent="0.25">
      <c r="A14" s="30">
        <v>60632</v>
      </c>
      <c r="B14" s="29" t="s">
        <v>54</v>
      </c>
      <c r="C14" s="28">
        <v>265463</v>
      </c>
      <c r="D14" s="28">
        <v>294870</v>
      </c>
      <c r="E14" s="28">
        <v>0</v>
      </c>
      <c r="F14" s="28">
        <v>4635587</v>
      </c>
      <c r="G14" s="28">
        <v>178008</v>
      </c>
      <c r="H14" s="28">
        <v>0</v>
      </c>
      <c r="I14" s="28">
        <v>0</v>
      </c>
      <c r="J14" s="28">
        <v>512480</v>
      </c>
      <c r="K14" s="28">
        <v>0</v>
      </c>
      <c r="L14" s="28">
        <v>0</v>
      </c>
      <c r="M14" s="28">
        <v>5886408</v>
      </c>
    </row>
    <row r="15" spans="1:16" ht="22.5" x14ac:dyDescent="0.25">
      <c r="A15" s="30">
        <v>60636</v>
      </c>
      <c r="B15" s="29" t="s">
        <v>53</v>
      </c>
      <c r="C15" s="28">
        <v>66060</v>
      </c>
      <c r="D15" s="28">
        <v>315620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381680</v>
      </c>
    </row>
    <row r="16" spans="1:16" ht="22.5" x14ac:dyDescent="0.25">
      <c r="A16" s="30">
        <v>6064</v>
      </c>
      <c r="B16" s="29" t="s">
        <v>52</v>
      </c>
      <c r="C16" s="28">
        <v>180198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180198</v>
      </c>
    </row>
    <row r="17" spans="1:13" x14ac:dyDescent="0.25">
      <c r="A17" s="30">
        <v>6135</v>
      </c>
      <c r="B17" s="29" t="s">
        <v>48</v>
      </c>
      <c r="C17" s="28">
        <v>46250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46250</v>
      </c>
    </row>
    <row r="18" spans="1:13" x14ac:dyDescent="0.25">
      <c r="A18" s="30">
        <v>61521</v>
      </c>
      <c r="B18" s="29" t="s">
        <v>47</v>
      </c>
      <c r="C18" s="28">
        <v>0</v>
      </c>
      <c r="D18" s="28">
        <v>84530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84530</v>
      </c>
    </row>
    <row r="19" spans="1:13" x14ac:dyDescent="0.25">
      <c r="A19" s="30">
        <v>61522</v>
      </c>
      <c r="B19" s="29" t="s">
        <v>46</v>
      </c>
      <c r="C19" s="28">
        <v>0</v>
      </c>
      <c r="D19" s="28">
        <v>420560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420560</v>
      </c>
    </row>
    <row r="20" spans="1:13" x14ac:dyDescent="0.25">
      <c r="A20" s="30">
        <v>61523</v>
      </c>
      <c r="B20" s="29" t="s">
        <v>94</v>
      </c>
      <c r="C20" s="28">
        <v>0</v>
      </c>
      <c r="D20" s="28">
        <v>0</v>
      </c>
      <c r="E20" s="28">
        <v>0</v>
      </c>
      <c r="F20" s="28">
        <v>4499192</v>
      </c>
      <c r="G20" s="28">
        <v>0</v>
      </c>
      <c r="H20" s="28">
        <v>0</v>
      </c>
      <c r="I20" s="28">
        <v>0</v>
      </c>
      <c r="J20" s="28">
        <v>0</v>
      </c>
      <c r="K20" s="28">
        <v>801944</v>
      </c>
      <c r="L20" s="28">
        <v>0</v>
      </c>
      <c r="M20" s="28">
        <v>5301136</v>
      </c>
    </row>
    <row r="21" spans="1:13" x14ac:dyDescent="0.25">
      <c r="A21" s="30">
        <v>61551</v>
      </c>
      <c r="B21" s="29" t="s">
        <v>44</v>
      </c>
      <c r="C21" s="28">
        <v>302786</v>
      </c>
      <c r="D21" s="28">
        <v>831920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1134706</v>
      </c>
    </row>
    <row r="22" spans="1:13" x14ac:dyDescent="0.25">
      <c r="A22" s="30">
        <v>61558</v>
      </c>
      <c r="B22" s="29" t="s">
        <v>43</v>
      </c>
      <c r="C22" s="28">
        <v>267941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267941</v>
      </c>
    </row>
    <row r="23" spans="1:13" x14ac:dyDescent="0.25">
      <c r="A23" s="30">
        <v>6188</v>
      </c>
      <c r="B23" s="29" t="s">
        <v>42</v>
      </c>
      <c r="C23" s="28">
        <v>0</v>
      </c>
      <c r="D23" s="28">
        <v>548104</v>
      </c>
      <c r="E23" s="28">
        <v>0</v>
      </c>
      <c r="F23" s="28">
        <v>0</v>
      </c>
      <c r="G23" s="28">
        <v>90000</v>
      </c>
      <c r="H23" s="28">
        <v>0</v>
      </c>
      <c r="I23" s="28">
        <v>0</v>
      </c>
      <c r="J23" s="28">
        <v>4316977</v>
      </c>
      <c r="K23" s="28">
        <v>0</v>
      </c>
      <c r="L23" s="28">
        <v>0</v>
      </c>
      <c r="M23" s="28">
        <v>4955081</v>
      </c>
    </row>
    <row r="24" spans="1:13" ht="22.5" x14ac:dyDescent="0.25">
      <c r="A24" s="30">
        <v>62268</v>
      </c>
      <c r="B24" s="29" t="s">
        <v>90</v>
      </c>
      <c r="C24" s="28">
        <v>0</v>
      </c>
      <c r="D24" s="28">
        <v>0</v>
      </c>
      <c r="E24" s="28">
        <v>0</v>
      </c>
      <c r="F24" s="28">
        <v>896000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896000</v>
      </c>
    </row>
    <row r="25" spans="1:13" x14ac:dyDescent="0.25">
      <c r="A25" s="30">
        <v>6241</v>
      </c>
      <c r="B25" s="29" t="s">
        <v>39</v>
      </c>
      <c r="C25" s="28">
        <v>0</v>
      </c>
      <c r="D25" s="28">
        <v>443804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443804</v>
      </c>
    </row>
    <row r="26" spans="1:13" ht="33.75" x14ac:dyDescent="0.25">
      <c r="A26" s="30">
        <v>6245</v>
      </c>
      <c r="B26" s="29" t="s">
        <v>38</v>
      </c>
      <c r="C26" s="28">
        <v>0</v>
      </c>
      <c r="D26" s="28">
        <v>20670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20670</v>
      </c>
    </row>
    <row r="27" spans="1:13" ht="22.5" x14ac:dyDescent="0.25">
      <c r="A27" s="30">
        <v>6247</v>
      </c>
      <c r="B27" s="29" t="s">
        <v>87</v>
      </c>
      <c r="C27" s="28">
        <v>0</v>
      </c>
      <c r="D27" s="28">
        <v>182294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182294</v>
      </c>
    </row>
    <row r="28" spans="1:13" ht="22.5" x14ac:dyDescent="0.25">
      <c r="A28" s="30">
        <v>6262</v>
      </c>
      <c r="B28" s="29" t="s">
        <v>35</v>
      </c>
      <c r="C28" s="28">
        <v>1978040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1978040</v>
      </c>
    </row>
    <row r="29" spans="1:13" ht="45" x14ac:dyDescent="0.25">
      <c r="A29" s="30">
        <v>6285</v>
      </c>
      <c r="B29" s="29" t="s">
        <v>110</v>
      </c>
      <c r="C29" s="28">
        <v>0</v>
      </c>
      <c r="D29" s="28">
        <v>283335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283335</v>
      </c>
    </row>
    <row r="30" spans="1:13" x14ac:dyDescent="0.25">
      <c r="A30" s="30">
        <v>6351</v>
      </c>
      <c r="B30" s="29" t="s">
        <v>86</v>
      </c>
      <c r="C30" s="28">
        <v>0</v>
      </c>
      <c r="D30" s="28">
        <v>201389</v>
      </c>
      <c r="E30" s="28">
        <v>0</v>
      </c>
      <c r="F30" s="28">
        <v>1847593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2048982</v>
      </c>
    </row>
    <row r="31" spans="1:13" ht="22.5" x14ac:dyDescent="0.25">
      <c r="A31" s="30">
        <v>64111</v>
      </c>
      <c r="B31" s="29" t="s">
        <v>34</v>
      </c>
      <c r="C31" s="28">
        <v>60141075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60141075</v>
      </c>
    </row>
    <row r="32" spans="1:13" ht="22.5" x14ac:dyDescent="0.25">
      <c r="A32" s="30">
        <v>64138</v>
      </c>
      <c r="B32" s="29" t="s">
        <v>109</v>
      </c>
      <c r="C32" s="28">
        <v>0</v>
      </c>
      <c r="D32" s="28">
        <v>208212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208212</v>
      </c>
    </row>
    <row r="33" spans="1:13" ht="22.5" x14ac:dyDescent="0.25">
      <c r="A33" s="30">
        <v>6458</v>
      </c>
      <c r="B33" s="29" t="s">
        <v>33</v>
      </c>
      <c r="C33" s="28">
        <v>11682985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11682985</v>
      </c>
    </row>
    <row r="34" spans="1:13" ht="33.75" x14ac:dyDescent="0.25">
      <c r="A34" s="30">
        <v>6718</v>
      </c>
      <c r="B34" s="29" t="s">
        <v>108</v>
      </c>
      <c r="C34" s="28">
        <v>0</v>
      </c>
      <c r="D34" s="28">
        <v>4903904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4903904</v>
      </c>
    </row>
    <row r="35" spans="1:13" ht="12.75" x14ac:dyDescent="0.25">
      <c r="A35" s="361" t="s">
        <v>1</v>
      </c>
      <c r="B35" s="362"/>
      <c r="C35" s="28">
        <v>596850</v>
      </c>
      <c r="D35" s="28">
        <v>2654950</v>
      </c>
      <c r="E35" s="28">
        <v>1897110</v>
      </c>
      <c r="F35" s="28">
        <v>4270100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9419010</v>
      </c>
    </row>
    <row r="36" spans="1:13" ht="22.5" x14ac:dyDescent="0.25">
      <c r="A36" s="30">
        <v>7038</v>
      </c>
      <c r="B36" s="29" t="s">
        <v>107</v>
      </c>
      <c r="C36" s="28">
        <v>0</v>
      </c>
      <c r="D36" s="28">
        <v>0</v>
      </c>
      <c r="E36" s="28">
        <v>1897110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1897110</v>
      </c>
    </row>
    <row r="37" spans="1:13" x14ac:dyDescent="0.25">
      <c r="A37" s="30">
        <v>70611</v>
      </c>
      <c r="B37" s="29" t="s">
        <v>106</v>
      </c>
      <c r="C37" s="28">
        <v>0</v>
      </c>
      <c r="D37" s="28">
        <v>0</v>
      </c>
      <c r="E37" s="28">
        <v>0</v>
      </c>
      <c r="F37" s="28">
        <v>4270100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4270100</v>
      </c>
    </row>
    <row r="38" spans="1:13" ht="45" x14ac:dyDescent="0.25">
      <c r="A38" s="30">
        <v>7088</v>
      </c>
      <c r="B38" s="29" t="s">
        <v>29</v>
      </c>
      <c r="C38" s="28">
        <v>0</v>
      </c>
      <c r="D38" s="28">
        <v>2654950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2654950</v>
      </c>
    </row>
    <row r="39" spans="1:13" ht="22.5" x14ac:dyDescent="0.25">
      <c r="A39" s="30">
        <v>7488</v>
      </c>
      <c r="B39" s="29" t="s">
        <v>105</v>
      </c>
      <c r="C39" s="28">
        <v>596850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596850</v>
      </c>
    </row>
    <row r="40" spans="1:13" ht="12.75" x14ac:dyDescent="0.25">
      <c r="A40" s="359" t="s">
        <v>26</v>
      </c>
      <c r="B40" s="360"/>
      <c r="C40" s="360"/>
      <c r="D40" s="360"/>
      <c r="E40" s="360"/>
      <c r="F40" s="360"/>
      <c r="G40" s="360"/>
      <c r="H40" s="360"/>
      <c r="I40" s="360"/>
    </row>
  </sheetData>
  <mergeCells count="11">
    <mergeCell ref="A40:I40"/>
    <mergeCell ref="A5:I5"/>
    <mergeCell ref="A35:B35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9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104</v>
      </c>
      <c r="J2" s="363" t="s">
        <v>77</v>
      </c>
      <c r="K2" s="240"/>
      <c r="L2" s="240"/>
      <c r="M2" s="240"/>
      <c r="N2" s="240"/>
      <c r="O2" s="240"/>
      <c r="P2" s="32" t="s">
        <v>104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103</v>
      </c>
      <c r="B5" s="356"/>
      <c r="C5" s="356"/>
      <c r="D5" s="356"/>
      <c r="E5" s="356"/>
      <c r="F5" s="356"/>
      <c r="G5" s="356"/>
      <c r="H5" s="356"/>
      <c r="I5" s="356"/>
      <c r="J5" s="283" t="s">
        <v>103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72</v>
      </c>
    </row>
    <row r="7" spans="1:16" ht="56.25" x14ac:dyDescent="0.25">
      <c r="A7" s="3" t="s">
        <v>71</v>
      </c>
      <c r="B7" s="3"/>
      <c r="C7" s="3" t="s">
        <v>70</v>
      </c>
      <c r="D7" s="3" t="s">
        <v>102</v>
      </c>
      <c r="E7" s="3" t="s">
        <v>101</v>
      </c>
      <c r="F7" s="3" t="s">
        <v>100</v>
      </c>
      <c r="G7" s="3" t="s">
        <v>99</v>
      </c>
      <c r="H7" s="3" t="s">
        <v>98</v>
      </c>
      <c r="I7" s="3" t="s">
        <v>61</v>
      </c>
      <c r="J7" s="3" t="s">
        <v>97</v>
      </c>
      <c r="K7" s="3" t="s">
        <v>60</v>
      </c>
    </row>
    <row r="8" spans="1:16" ht="12.75" x14ac:dyDescent="0.25">
      <c r="A8" s="361" t="s">
        <v>2</v>
      </c>
      <c r="B8" s="362"/>
      <c r="C8" s="28">
        <v>408452742</v>
      </c>
      <c r="D8" s="28">
        <v>18443263</v>
      </c>
      <c r="E8" s="28">
        <v>383258061</v>
      </c>
      <c r="F8" s="28">
        <v>8839639</v>
      </c>
      <c r="G8" s="28">
        <v>0</v>
      </c>
      <c r="H8" s="28">
        <v>0</v>
      </c>
      <c r="I8" s="28">
        <v>0</v>
      </c>
      <c r="J8" s="28">
        <v>0</v>
      </c>
      <c r="K8" s="28">
        <v>818993705</v>
      </c>
    </row>
    <row r="9" spans="1:16" x14ac:dyDescent="0.25">
      <c r="A9" s="30">
        <v>60611</v>
      </c>
      <c r="B9" s="29" t="s">
        <v>59</v>
      </c>
      <c r="C9" s="28">
        <v>375263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375263</v>
      </c>
    </row>
    <row r="10" spans="1:16" x14ac:dyDescent="0.25">
      <c r="A10" s="30">
        <v>60612</v>
      </c>
      <c r="B10" s="29" t="s">
        <v>58</v>
      </c>
      <c r="C10" s="28">
        <v>9406505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9406505</v>
      </c>
    </row>
    <row r="11" spans="1:16" x14ac:dyDescent="0.25">
      <c r="A11" s="30">
        <v>60618</v>
      </c>
      <c r="B11" s="29" t="s">
        <v>57</v>
      </c>
      <c r="C11" s="28">
        <v>1541495</v>
      </c>
      <c r="D11" s="28">
        <v>0</v>
      </c>
      <c r="E11" s="28">
        <v>44708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1586203</v>
      </c>
    </row>
    <row r="12" spans="1:16" x14ac:dyDescent="0.25">
      <c r="A12" s="30">
        <v>60622</v>
      </c>
      <c r="B12" s="29" t="s">
        <v>56</v>
      </c>
      <c r="C12" s="28">
        <v>17476861</v>
      </c>
      <c r="D12" s="28">
        <v>0</v>
      </c>
      <c r="E12" s="28">
        <v>250000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17726861</v>
      </c>
    </row>
    <row r="13" spans="1:16" x14ac:dyDescent="0.25">
      <c r="A13" s="30">
        <v>60623</v>
      </c>
      <c r="B13" s="29" t="s">
        <v>96</v>
      </c>
      <c r="C13" s="28">
        <v>0</v>
      </c>
      <c r="D13" s="28">
        <v>0</v>
      </c>
      <c r="E13" s="28">
        <v>0</v>
      </c>
      <c r="F13" s="28">
        <v>764115</v>
      </c>
      <c r="G13" s="28">
        <v>0</v>
      </c>
      <c r="H13" s="28">
        <v>0</v>
      </c>
      <c r="I13" s="28">
        <v>0</v>
      </c>
      <c r="J13" s="28">
        <v>0</v>
      </c>
      <c r="K13" s="28">
        <v>764115</v>
      </c>
    </row>
    <row r="14" spans="1:16" x14ac:dyDescent="0.25">
      <c r="A14" s="30">
        <v>60631</v>
      </c>
      <c r="B14" s="29" t="s">
        <v>55</v>
      </c>
      <c r="C14" s="28">
        <v>807684</v>
      </c>
      <c r="D14" s="28">
        <v>0</v>
      </c>
      <c r="E14" s="28">
        <v>70859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878543</v>
      </c>
    </row>
    <row r="15" spans="1:16" ht="22.5" x14ac:dyDescent="0.25">
      <c r="A15" s="30">
        <v>60632</v>
      </c>
      <c r="B15" s="29" t="s">
        <v>54</v>
      </c>
      <c r="C15" s="28">
        <v>16989845</v>
      </c>
      <c r="D15" s="28">
        <v>968619</v>
      </c>
      <c r="E15" s="28">
        <v>1249912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19208376</v>
      </c>
    </row>
    <row r="16" spans="1:16" x14ac:dyDescent="0.25">
      <c r="A16" s="30">
        <v>60633</v>
      </c>
      <c r="B16" s="29" t="s">
        <v>95</v>
      </c>
      <c r="C16" s="28">
        <v>0</v>
      </c>
      <c r="D16" s="28">
        <v>16978170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16978170</v>
      </c>
    </row>
    <row r="17" spans="1:11" ht="22.5" x14ac:dyDescent="0.25">
      <c r="A17" s="30">
        <v>60636</v>
      </c>
      <c r="B17" s="29" t="s">
        <v>53</v>
      </c>
      <c r="C17" s="28">
        <v>1037949</v>
      </c>
      <c r="D17" s="28">
        <v>0</v>
      </c>
      <c r="E17" s="28">
        <v>753345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1791294</v>
      </c>
    </row>
    <row r="18" spans="1:11" ht="22.5" x14ac:dyDescent="0.25">
      <c r="A18" s="30">
        <v>6064</v>
      </c>
      <c r="B18" s="29" t="s">
        <v>52</v>
      </c>
      <c r="C18" s="28">
        <v>903058</v>
      </c>
      <c r="D18" s="28">
        <v>0</v>
      </c>
      <c r="E18" s="28">
        <v>97710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1000768</v>
      </c>
    </row>
    <row r="19" spans="1:11" ht="22.5" x14ac:dyDescent="0.25">
      <c r="A19" s="30">
        <v>6068</v>
      </c>
      <c r="B19" s="29" t="s">
        <v>50</v>
      </c>
      <c r="C19" s="28">
        <v>507601</v>
      </c>
      <c r="D19" s="28">
        <v>0</v>
      </c>
      <c r="E19" s="28">
        <v>7200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514801</v>
      </c>
    </row>
    <row r="20" spans="1:11" x14ac:dyDescent="0.25">
      <c r="A20" s="30">
        <v>6135</v>
      </c>
      <c r="B20" s="29" t="s">
        <v>48</v>
      </c>
      <c r="C20" s="28">
        <v>2237810</v>
      </c>
      <c r="D20" s="28">
        <v>0</v>
      </c>
      <c r="E20" s="28">
        <v>200500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2438310</v>
      </c>
    </row>
    <row r="21" spans="1:11" x14ac:dyDescent="0.25">
      <c r="A21" s="30">
        <v>61522</v>
      </c>
      <c r="B21" s="29" t="s">
        <v>46</v>
      </c>
      <c r="C21" s="28">
        <v>612780</v>
      </c>
      <c r="D21" s="28">
        <v>0</v>
      </c>
      <c r="E21" s="28">
        <v>90000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702780</v>
      </c>
    </row>
    <row r="22" spans="1:11" x14ac:dyDescent="0.25">
      <c r="A22" s="30">
        <v>61523</v>
      </c>
      <c r="B22" s="29" t="s">
        <v>94</v>
      </c>
      <c r="C22" s="28">
        <v>0</v>
      </c>
      <c r="D22" s="28">
        <v>496474</v>
      </c>
      <c r="E22" s="28">
        <v>0</v>
      </c>
      <c r="F22" s="28">
        <v>8075524</v>
      </c>
      <c r="G22" s="28">
        <v>0</v>
      </c>
      <c r="H22" s="28">
        <v>0</v>
      </c>
      <c r="I22" s="28">
        <v>0</v>
      </c>
      <c r="J22" s="28">
        <v>0</v>
      </c>
      <c r="K22" s="28">
        <v>8571998</v>
      </c>
    </row>
    <row r="23" spans="1:11" x14ac:dyDescent="0.25">
      <c r="A23" s="30">
        <v>61551</v>
      </c>
      <c r="B23" s="29" t="s">
        <v>44</v>
      </c>
      <c r="C23" s="28">
        <v>1704989</v>
      </c>
      <c r="D23" s="28">
        <v>0</v>
      </c>
      <c r="E23" s="28">
        <v>108078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1813067</v>
      </c>
    </row>
    <row r="24" spans="1:11" x14ac:dyDescent="0.25">
      <c r="A24" s="30">
        <v>61558</v>
      </c>
      <c r="B24" s="29" t="s">
        <v>43</v>
      </c>
      <c r="C24" s="28">
        <v>1667537</v>
      </c>
      <c r="D24" s="28">
        <v>0</v>
      </c>
      <c r="E24" s="28">
        <v>99369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1766906</v>
      </c>
    </row>
    <row r="25" spans="1:11" x14ac:dyDescent="0.25">
      <c r="A25" s="30">
        <v>616</v>
      </c>
      <c r="B25" s="29" t="s">
        <v>93</v>
      </c>
      <c r="C25" s="28">
        <v>0</v>
      </c>
      <c r="D25" s="28">
        <v>0</v>
      </c>
      <c r="E25" s="28">
        <v>458830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458830</v>
      </c>
    </row>
    <row r="26" spans="1:11" x14ac:dyDescent="0.25">
      <c r="A26" s="30">
        <v>617</v>
      </c>
      <c r="B26" s="29" t="s">
        <v>92</v>
      </c>
      <c r="C26" s="28">
        <v>2108130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2108130</v>
      </c>
    </row>
    <row r="27" spans="1:11" ht="33.75" x14ac:dyDescent="0.25">
      <c r="A27" s="30">
        <v>6184</v>
      </c>
      <c r="B27" s="29" t="s">
        <v>91</v>
      </c>
      <c r="C27" s="28">
        <v>0</v>
      </c>
      <c r="D27" s="28">
        <v>0</v>
      </c>
      <c r="E27" s="28">
        <v>768221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768221</v>
      </c>
    </row>
    <row r="28" spans="1:11" x14ac:dyDescent="0.25">
      <c r="A28" s="30">
        <v>6188</v>
      </c>
      <c r="B28" s="29" t="s">
        <v>42</v>
      </c>
      <c r="C28" s="28">
        <v>0</v>
      </c>
      <c r="D28" s="28">
        <v>0</v>
      </c>
      <c r="E28" s="28">
        <v>993880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993880</v>
      </c>
    </row>
    <row r="29" spans="1:11" ht="22.5" x14ac:dyDescent="0.25">
      <c r="A29" s="30">
        <v>62268</v>
      </c>
      <c r="B29" s="29" t="s">
        <v>90</v>
      </c>
      <c r="C29" s="28">
        <v>252000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252000</v>
      </c>
    </row>
    <row r="30" spans="1:11" x14ac:dyDescent="0.25">
      <c r="A30" s="30">
        <v>6228</v>
      </c>
      <c r="B30" s="29" t="s">
        <v>89</v>
      </c>
      <c r="C30" s="28">
        <v>5557500</v>
      </c>
      <c r="D30" s="28">
        <v>0</v>
      </c>
      <c r="E30" s="28">
        <v>1150000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6707500</v>
      </c>
    </row>
    <row r="31" spans="1:11" x14ac:dyDescent="0.25">
      <c r="A31" s="30">
        <v>6231</v>
      </c>
      <c r="B31" s="29" t="s">
        <v>88</v>
      </c>
      <c r="C31" s="28">
        <v>54923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54923</v>
      </c>
    </row>
    <row r="32" spans="1:11" ht="22.5" x14ac:dyDescent="0.25">
      <c r="A32" s="30">
        <v>6236</v>
      </c>
      <c r="B32" s="29" t="s">
        <v>40</v>
      </c>
      <c r="C32" s="28">
        <v>350276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350276</v>
      </c>
    </row>
    <row r="33" spans="1:11" x14ac:dyDescent="0.25">
      <c r="A33" s="30">
        <v>6241</v>
      </c>
      <c r="B33" s="29" t="s">
        <v>39</v>
      </c>
      <c r="C33" s="28">
        <v>710400</v>
      </c>
      <c r="D33" s="28">
        <v>0</v>
      </c>
      <c r="E33" s="28">
        <v>335829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1046229</v>
      </c>
    </row>
    <row r="34" spans="1:11" ht="22.5" x14ac:dyDescent="0.25">
      <c r="A34" s="30">
        <v>6247</v>
      </c>
      <c r="B34" s="29" t="s">
        <v>87</v>
      </c>
      <c r="C34" s="28">
        <v>0</v>
      </c>
      <c r="D34" s="28">
        <v>0</v>
      </c>
      <c r="E34" s="28">
        <v>1234265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1234265</v>
      </c>
    </row>
    <row r="35" spans="1:11" ht="22.5" x14ac:dyDescent="0.25">
      <c r="A35" s="30">
        <v>6251</v>
      </c>
      <c r="B35" s="29" t="s">
        <v>37</v>
      </c>
      <c r="C35" s="28">
        <v>0</v>
      </c>
      <c r="D35" s="28">
        <v>0</v>
      </c>
      <c r="E35" s="28">
        <v>540214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540214</v>
      </c>
    </row>
    <row r="36" spans="1:11" ht="22.5" x14ac:dyDescent="0.25">
      <c r="A36" s="30">
        <v>6261</v>
      </c>
      <c r="B36" s="29" t="s">
        <v>36</v>
      </c>
      <c r="C36" s="28">
        <v>9350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9350</v>
      </c>
    </row>
    <row r="37" spans="1:11" ht="22.5" x14ac:dyDescent="0.25">
      <c r="A37" s="30">
        <v>6262</v>
      </c>
      <c r="B37" s="29" t="s">
        <v>35</v>
      </c>
      <c r="C37" s="28">
        <v>7205208</v>
      </c>
      <c r="D37" s="28">
        <v>0</v>
      </c>
      <c r="E37" s="28">
        <v>610725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7815933</v>
      </c>
    </row>
    <row r="38" spans="1:11" x14ac:dyDescent="0.25">
      <c r="A38" s="30">
        <v>6351</v>
      </c>
      <c r="B38" s="29" t="s">
        <v>86</v>
      </c>
      <c r="C38" s="28">
        <v>2730867</v>
      </c>
      <c r="D38" s="28">
        <v>0</v>
      </c>
      <c r="E38" s="28">
        <v>151192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2882059</v>
      </c>
    </row>
    <row r="39" spans="1:11" ht="22.5" x14ac:dyDescent="0.25">
      <c r="A39" s="30">
        <v>6355</v>
      </c>
      <c r="B39" s="29" t="s">
        <v>85</v>
      </c>
      <c r="C39" s="28">
        <v>35800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35800</v>
      </c>
    </row>
    <row r="40" spans="1:11" ht="22.5" x14ac:dyDescent="0.25">
      <c r="A40" s="30">
        <v>64111</v>
      </c>
      <c r="B40" s="29" t="s">
        <v>34</v>
      </c>
      <c r="C40" s="28">
        <v>283240453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283240453</v>
      </c>
    </row>
    <row r="41" spans="1:11" ht="22.5" x14ac:dyDescent="0.25">
      <c r="A41" s="30">
        <v>6458</v>
      </c>
      <c r="B41" s="29" t="s">
        <v>33</v>
      </c>
      <c r="C41" s="28">
        <v>50928458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50928458</v>
      </c>
    </row>
    <row r="42" spans="1:11" ht="22.5" x14ac:dyDescent="0.25">
      <c r="A42" s="30">
        <v>6475</v>
      </c>
      <c r="B42" s="29" t="s">
        <v>84</v>
      </c>
      <c r="C42" s="28">
        <v>0</v>
      </c>
      <c r="D42" s="28">
        <v>0</v>
      </c>
      <c r="E42" s="28">
        <v>15000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15000</v>
      </c>
    </row>
    <row r="43" spans="1:11" ht="33.75" x14ac:dyDescent="0.25">
      <c r="A43" s="30">
        <v>6743</v>
      </c>
      <c r="B43" s="29" t="s">
        <v>83</v>
      </c>
      <c r="C43" s="28">
        <v>0</v>
      </c>
      <c r="D43" s="28">
        <v>0</v>
      </c>
      <c r="E43" s="28">
        <v>374028224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374028224</v>
      </c>
    </row>
    <row r="44" spans="1:11" ht="12.75" x14ac:dyDescent="0.25">
      <c r="A44" s="361" t="s">
        <v>1</v>
      </c>
      <c r="B44" s="362"/>
      <c r="C44" s="28">
        <v>12008000</v>
      </c>
      <c r="D44" s="28">
        <v>0</v>
      </c>
      <c r="E44" s="28">
        <v>164677804</v>
      </c>
      <c r="F44" s="28">
        <v>3761</v>
      </c>
      <c r="G44" s="28">
        <v>0</v>
      </c>
      <c r="H44" s="28">
        <v>0</v>
      </c>
      <c r="I44" s="28">
        <v>0</v>
      </c>
      <c r="J44" s="28">
        <v>0</v>
      </c>
      <c r="K44" s="28">
        <v>176689565</v>
      </c>
    </row>
    <row r="45" spans="1:11" ht="33.75" x14ac:dyDescent="0.25">
      <c r="A45" s="30">
        <v>70878</v>
      </c>
      <c r="B45" s="29" t="s">
        <v>82</v>
      </c>
      <c r="C45" s="28">
        <v>0</v>
      </c>
      <c r="D45" s="28">
        <v>0</v>
      </c>
      <c r="E45" s="28">
        <v>0</v>
      </c>
      <c r="F45" s="28">
        <v>3761</v>
      </c>
      <c r="G45" s="28">
        <v>0</v>
      </c>
      <c r="H45" s="28">
        <v>0</v>
      </c>
      <c r="I45" s="28">
        <v>0</v>
      </c>
      <c r="J45" s="28">
        <v>0</v>
      </c>
      <c r="K45" s="28">
        <v>3761</v>
      </c>
    </row>
    <row r="46" spans="1:11" ht="45" x14ac:dyDescent="0.25">
      <c r="A46" s="30">
        <v>7088</v>
      </c>
      <c r="B46" s="29" t="s">
        <v>29</v>
      </c>
      <c r="C46" s="28">
        <v>65000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65000</v>
      </c>
    </row>
    <row r="47" spans="1:11" ht="22.5" x14ac:dyDescent="0.25">
      <c r="A47" s="30">
        <v>7388</v>
      </c>
      <c r="B47" s="29" t="s">
        <v>81</v>
      </c>
      <c r="C47" s="28">
        <v>11943000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11943000</v>
      </c>
    </row>
    <row r="48" spans="1:11" ht="22.5" x14ac:dyDescent="0.25">
      <c r="A48" s="30">
        <v>74718</v>
      </c>
      <c r="B48" s="29" t="s">
        <v>80</v>
      </c>
      <c r="C48" s="28">
        <v>0</v>
      </c>
      <c r="D48" s="28">
        <v>0</v>
      </c>
      <c r="E48" s="28">
        <v>164677804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164677804</v>
      </c>
    </row>
    <row r="49" spans="1:9" ht="12.75" x14ac:dyDescent="0.25">
      <c r="A49" s="359" t="s">
        <v>26</v>
      </c>
      <c r="B49" s="360"/>
      <c r="C49" s="360"/>
      <c r="D49" s="360"/>
      <c r="E49" s="360"/>
      <c r="F49" s="360"/>
      <c r="G49" s="360"/>
      <c r="H49" s="360"/>
      <c r="I49" s="360"/>
    </row>
  </sheetData>
  <mergeCells count="11">
    <mergeCell ref="A49:I49"/>
    <mergeCell ref="A5:I5"/>
    <mergeCell ref="A44:B44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3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8" t="s">
        <v>79</v>
      </c>
      <c r="B1" s="228"/>
      <c r="C1" s="228"/>
      <c r="D1" s="228"/>
      <c r="E1" s="228"/>
      <c r="F1" s="228"/>
      <c r="G1" s="228"/>
      <c r="H1" s="228"/>
      <c r="I1" s="33" t="s">
        <v>78</v>
      </c>
      <c r="J1" s="353" t="s">
        <v>79</v>
      </c>
      <c r="K1" s="228"/>
      <c r="L1" s="228"/>
      <c r="M1" s="228"/>
      <c r="N1" s="228"/>
      <c r="O1" s="228"/>
      <c r="P1" s="33" t="s">
        <v>78</v>
      </c>
    </row>
    <row r="2" spans="1:16" ht="12.75" x14ac:dyDescent="0.25">
      <c r="A2" s="239" t="s">
        <v>77</v>
      </c>
      <c r="B2" s="240"/>
      <c r="C2" s="240"/>
      <c r="D2" s="240"/>
      <c r="E2" s="240"/>
      <c r="F2" s="240"/>
      <c r="G2" s="240"/>
      <c r="H2" s="240"/>
      <c r="I2" s="32" t="s">
        <v>76</v>
      </c>
      <c r="J2" s="363" t="s">
        <v>77</v>
      </c>
      <c r="K2" s="240"/>
      <c r="L2" s="240"/>
      <c r="M2" s="240"/>
      <c r="N2" s="240"/>
      <c r="O2" s="240"/>
      <c r="P2" s="32" t="s">
        <v>76</v>
      </c>
    </row>
    <row r="3" spans="1:16" ht="12.75" x14ac:dyDescent="0.25">
      <c r="A3" s="235" t="s">
        <v>75</v>
      </c>
      <c r="B3" s="236"/>
      <c r="C3" s="236"/>
      <c r="D3" s="236"/>
      <c r="E3" s="236"/>
      <c r="F3" s="236"/>
      <c r="G3" s="236"/>
      <c r="H3" s="236"/>
      <c r="I3" s="31"/>
      <c r="J3" s="364" t="s">
        <v>75</v>
      </c>
      <c r="K3" s="236"/>
      <c r="L3" s="236"/>
      <c r="M3" s="236"/>
      <c r="N3" s="236"/>
      <c r="O3" s="236"/>
      <c r="P3" s="31"/>
    </row>
    <row r="5" spans="1:16" ht="12.75" x14ac:dyDescent="0.25">
      <c r="A5" s="355" t="s">
        <v>74</v>
      </c>
      <c r="B5" s="356"/>
      <c r="C5" s="356"/>
      <c r="D5" s="356"/>
      <c r="E5" s="356"/>
      <c r="F5" s="356"/>
      <c r="G5" s="356"/>
      <c r="H5" s="356"/>
      <c r="I5" s="356"/>
      <c r="J5" s="283" t="s">
        <v>74</v>
      </c>
      <c r="K5" s="284"/>
      <c r="L5" s="284"/>
      <c r="M5" s="284"/>
      <c r="N5" s="284"/>
      <c r="O5" s="284"/>
      <c r="P5" s="284"/>
    </row>
    <row r="6" spans="1:16" ht="22.5" x14ac:dyDescent="0.25">
      <c r="A6" s="12" t="s">
        <v>73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 t="s">
        <v>72</v>
      </c>
    </row>
    <row r="7" spans="1:16" ht="56.25" x14ac:dyDescent="0.25">
      <c r="A7" s="3" t="s">
        <v>71</v>
      </c>
      <c r="B7" s="3"/>
      <c r="C7" s="3" t="s">
        <v>70</v>
      </c>
      <c r="D7" s="3" t="s">
        <v>69</v>
      </c>
      <c r="E7" s="3" t="s">
        <v>68</v>
      </c>
      <c r="F7" s="3" t="s">
        <v>67</v>
      </c>
      <c r="G7" s="3" t="s">
        <v>66</v>
      </c>
      <c r="H7" s="3" t="s">
        <v>65</v>
      </c>
      <c r="I7" s="3" t="s">
        <v>64</v>
      </c>
      <c r="J7" s="3" t="s">
        <v>63</v>
      </c>
      <c r="K7" s="3" t="s">
        <v>62</v>
      </c>
      <c r="L7" s="3" t="s">
        <v>61</v>
      </c>
      <c r="M7" s="3" t="s">
        <v>60</v>
      </c>
    </row>
    <row r="8" spans="1:16" ht="12.75" x14ac:dyDescent="0.25">
      <c r="A8" s="361" t="s">
        <v>2</v>
      </c>
      <c r="B8" s="362"/>
      <c r="C8" s="28">
        <v>82783008</v>
      </c>
      <c r="D8" s="28">
        <v>49345658</v>
      </c>
      <c r="E8" s="28">
        <v>133737382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15000000</v>
      </c>
      <c r="L8" s="28">
        <v>0</v>
      </c>
      <c r="M8" s="28">
        <v>280866048</v>
      </c>
    </row>
    <row r="9" spans="1:16" x14ac:dyDescent="0.25">
      <c r="A9" s="30">
        <v>60611</v>
      </c>
      <c r="B9" s="29" t="s">
        <v>59</v>
      </c>
      <c r="C9" s="28">
        <v>0</v>
      </c>
      <c r="D9" s="28">
        <v>326884</v>
      </c>
      <c r="E9" s="28">
        <v>197899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524783</v>
      </c>
    </row>
    <row r="10" spans="1:16" x14ac:dyDescent="0.25">
      <c r="A10" s="30">
        <v>60612</v>
      </c>
      <c r="B10" s="29" t="s">
        <v>58</v>
      </c>
      <c r="C10" s="28">
        <v>0</v>
      </c>
      <c r="D10" s="28">
        <v>1348283</v>
      </c>
      <c r="E10" s="28">
        <v>3622443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4970726</v>
      </c>
    </row>
    <row r="11" spans="1:16" x14ac:dyDescent="0.25">
      <c r="A11" s="30">
        <v>60618</v>
      </c>
      <c r="B11" s="29" t="s">
        <v>57</v>
      </c>
      <c r="C11" s="28">
        <v>31840</v>
      </c>
      <c r="D11" s="28">
        <v>218185</v>
      </c>
      <c r="E11" s="28">
        <v>583933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833958</v>
      </c>
    </row>
    <row r="12" spans="1:16" x14ac:dyDescent="0.25">
      <c r="A12" s="30">
        <v>60622</v>
      </c>
      <c r="B12" s="29" t="s">
        <v>56</v>
      </c>
      <c r="C12" s="28">
        <v>75000</v>
      </c>
      <c r="D12" s="28">
        <v>788000</v>
      </c>
      <c r="E12" s="28">
        <v>1903893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2766893</v>
      </c>
    </row>
    <row r="13" spans="1:16" x14ac:dyDescent="0.25">
      <c r="A13" s="30">
        <v>60631</v>
      </c>
      <c r="B13" s="29" t="s">
        <v>55</v>
      </c>
      <c r="C13" s="28">
        <v>0</v>
      </c>
      <c r="D13" s="28">
        <v>48425</v>
      </c>
      <c r="E13" s="28">
        <v>236434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284859</v>
      </c>
    </row>
    <row r="14" spans="1:16" ht="22.5" x14ac:dyDescent="0.25">
      <c r="A14" s="30">
        <v>60632</v>
      </c>
      <c r="B14" s="29" t="s">
        <v>54</v>
      </c>
      <c r="C14" s="28">
        <v>0</v>
      </c>
      <c r="D14" s="28">
        <v>308405</v>
      </c>
      <c r="E14" s="28">
        <v>815200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1123605</v>
      </c>
    </row>
    <row r="15" spans="1:16" ht="22.5" x14ac:dyDescent="0.25">
      <c r="A15" s="30">
        <v>60636</v>
      </c>
      <c r="B15" s="29" t="s">
        <v>53</v>
      </c>
      <c r="C15" s="28">
        <v>0</v>
      </c>
      <c r="D15" s="28">
        <v>0</v>
      </c>
      <c r="E15" s="28">
        <v>87000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87000</v>
      </c>
    </row>
    <row r="16" spans="1:16" ht="22.5" x14ac:dyDescent="0.25">
      <c r="A16" s="30">
        <v>6064</v>
      </c>
      <c r="B16" s="29" t="s">
        <v>52</v>
      </c>
      <c r="C16" s="28">
        <v>32150</v>
      </c>
      <c r="D16" s="28">
        <v>319949</v>
      </c>
      <c r="E16" s="28">
        <v>363441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715540</v>
      </c>
    </row>
    <row r="17" spans="1:13" ht="22.5" x14ac:dyDescent="0.25">
      <c r="A17" s="30">
        <v>60668</v>
      </c>
      <c r="B17" s="29" t="s">
        <v>51</v>
      </c>
      <c r="C17" s="28">
        <v>0</v>
      </c>
      <c r="D17" s="28">
        <v>0</v>
      </c>
      <c r="E17" s="28">
        <v>2384822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2384822</v>
      </c>
    </row>
    <row r="18" spans="1:13" ht="22.5" x14ac:dyDescent="0.25">
      <c r="A18" s="30">
        <v>6068</v>
      </c>
      <c r="B18" s="29" t="s">
        <v>50</v>
      </c>
      <c r="C18" s="28">
        <v>0</v>
      </c>
      <c r="D18" s="28">
        <v>24900</v>
      </c>
      <c r="E18" s="28">
        <v>36180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61080</v>
      </c>
    </row>
    <row r="19" spans="1:13" x14ac:dyDescent="0.25">
      <c r="A19" s="30">
        <v>6132</v>
      </c>
      <c r="B19" s="29" t="s">
        <v>49</v>
      </c>
      <c r="C19" s="28">
        <v>0</v>
      </c>
      <c r="D19" s="28">
        <v>2348580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2348580</v>
      </c>
    </row>
    <row r="20" spans="1:13" x14ac:dyDescent="0.25">
      <c r="A20" s="30">
        <v>6135</v>
      </c>
      <c r="B20" s="29" t="s">
        <v>48</v>
      </c>
      <c r="C20" s="28">
        <v>0</v>
      </c>
      <c r="D20" s="28">
        <v>8000</v>
      </c>
      <c r="E20" s="28">
        <v>393693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401693</v>
      </c>
    </row>
    <row r="21" spans="1:13" x14ac:dyDescent="0.25">
      <c r="A21" s="30">
        <v>61521</v>
      </c>
      <c r="B21" s="29" t="s">
        <v>47</v>
      </c>
      <c r="C21" s="28">
        <v>0</v>
      </c>
      <c r="D21" s="28">
        <v>80000</v>
      </c>
      <c r="E21" s="28">
        <v>50000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130000</v>
      </c>
    </row>
    <row r="22" spans="1:13" x14ac:dyDescent="0.25">
      <c r="A22" s="30">
        <v>61522</v>
      </c>
      <c r="B22" s="29" t="s">
        <v>46</v>
      </c>
      <c r="C22" s="28">
        <v>0</v>
      </c>
      <c r="D22" s="28">
        <v>25970</v>
      </c>
      <c r="E22" s="28">
        <v>331390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357360</v>
      </c>
    </row>
    <row r="23" spans="1:13" x14ac:dyDescent="0.25">
      <c r="A23" s="30">
        <v>61524</v>
      </c>
      <c r="B23" s="29" t="s">
        <v>45</v>
      </c>
      <c r="C23" s="28">
        <v>0</v>
      </c>
      <c r="D23" s="28">
        <v>0</v>
      </c>
      <c r="E23" s="28">
        <v>50000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50000</v>
      </c>
    </row>
    <row r="24" spans="1:13" x14ac:dyDescent="0.25">
      <c r="A24" s="30">
        <v>61551</v>
      </c>
      <c r="B24" s="29" t="s">
        <v>44</v>
      </c>
      <c r="C24" s="28">
        <v>0</v>
      </c>
      <c r="D24" s="28">
        <v>104218</v>
      </c>
      <c r="E24" s="28">
        <v>1068079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1172297</v>
      </c>
    </row>
    <row r="25" spans="1:13" x14ac:dyDescent="0.25">
      <c r="A25" s="30">
        <v>61558</v>
      </c>
      <c r="B25" s="29" t="s">
        <v>43</v>
      </c>
      <c r="C25" s="28">
        <v>0</v>
      </c>
      <c r="D25" s="28">
        <v>40900</v>
      </c>
      <c r="E25" s="28">
        <v>313760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354660</v>
      </c>
    </row>
    <row r="26" spans="1:13" x14ac:dyDescent="0.25">
      <c r="A26" s="30">
        <v>6188</v>
      </c>
      <c r="B26" s="29" t="s">
        <v>42</v>
      </c>
      <c r="C26" s="28">
        <v>0</v>
      </c>
      <c r="D26" s="28">
        <v>0</v>
      </c>
      <c r="E26" s="28">
        <v>150754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150754</v>
      </c>
    </row>
    <row r="27" spans="1:13" ht="22.5" x14ac:dyDescent="0.25">
      <c r="A27" s="30">
        <v>62261</v>
      </c>
      <c r="B27" s="29" t="s">
        <v>41</v>
      </c>
      <c r="C27" s="28">
        <v>0</v>
      </c>
      <c r="D27" s="28">
        <v>0</v>
      </c>
      <c r="E27" s="28">
        <v>225931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225931</v>
      </c>
    </row>
    <row r="28" spans="1:13" ht="22.5" x14ac:dyDescent="0.25">
      <c r="A28" s="30">
        <v>6236</v>
      </c>
      <c r="B28" s="29" t="s">
        <v>40</v>
      </c>
      <c r="C28" s="28">
        <v>0</v>
      </c>
      <c r="D28" s="28">
        <v>0</v>
      </c>
      <c r="E28" s="28">
        <v>342900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342900</v>
      </c>
    </row>
    <row r="29" spans="1:13" x14ac:dyDescent="0.25">
      <c r="A29" s="30">
        <v>6241</v>
      </c>
      <c r="B29" s="29" t="s">
        <v>39</v>
      </c>
      <c r="C29" s="28">
        <v>0</v>
      </c>
      <c r="D29" s="28">
        <v>0</v>
      </c>
      <c r="E29" s="28">
        <v>388001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388001</v>
      </c>
    </row>
    <row r="30" spans="1:13" ht="33.75" x14ac:dyDescent="0.25">
      <c r="A30" s="30">
        <v>6245</v>
      </c>
      <c r="B30" s="29" t="s">
        <v>38</v>
      </c>
      <c r="C30" s="28">
        <v>17991690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17991690</v>
      </c>
    </row>
    <row r="31" spans="1:13" ht="22.5" x14ac:dyDescent="0.25">
      <c r="A31" s="30">
        <v>6251</v>
      </c>
      <c r="B31" s="29" t="s">
        <v>37</v>
      </c>
      <c r="C31" s="28">
        <v>0</v>
      </c>
      <c r="D31" s="28">
        <v>0</v>
      </c>
      <c r="E31" s="28">
        <v>13500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13500</v>
      </c>
    </row>
    <row r="32" spans="1:13" ht="22.5" x14ac:dyDescent="0.25">
      <c r="A32" s="30">
        <v>6261</v>
      </c>
      <c r="B32" s="29" t="s">
        <v>36</v>
      </c>
      <c r="C32" s="28">
        <v>0</v>
      </c>
      <c r="D32" s="28">
        <v>0</v>
      </c>
      <c r="E32" s="28">
        <v>26300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26300</v>
      </c>
    </row>
    <row r="33" spans="1:13" ht="22.5" x14ac:dyDescent="0.25">
      <c r="A33" s="30">
        <v>6262</v>
      </c>
      <c r="B33" s="29" t="s">
        <v>35</v>
      </c>
      <c r="C33" s="28">
        <v>0</v>
      </c>
      <c r="D33" s="28">
        <v>2439224</v>
      </c>
      <c r="E33" s="28">
        <v>3415728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5854952</v>
      </c>
    </row>
    <row r="34" spans="1:13" ht="22.5" x14ac:dyDescent="0.25">
      <c r="A34" s="30">
        <v>64111</v>
      </c>
      <c r="B34" s="29" t="s">
        <v>34</v>
      </c>
      <c r="C34" s="28">
        <v>34743184</v>
      </c>
      <c r="D34" s="28">
        <v>35006516</v>
      </c>
      <c r="E34" s="28">
        <v>95569928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165319628</v>
      </c>
    </row>
    <row r="35" spans="1:13" ht="22.5" x14ac:dyDescent="0.25">
      <c r="A35" s="30">
        <v>6458</v>
      </c>
      <c r="B35" s="29" t="s">
        <v>33</v>
      </c>
      <c r="C35" s="28">
        <v>6047646</v>
      </c>
      <c r="D35" s="28">
        <v>5909219</v>
      </c>
      <c r="E35" s="28">
        <v>17390196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29347061</v>
      </c>
    </row>
    <row r="36" spans="1:13" ht="33.75" x14ac:dyDescent="0.25">
      <c r="A36" s="30">
        <v>6518</v>
      </c>
      <c r="B36" s="29" t="s">
        <v>32</v>
      </c>
      <c r="C36" s="28">
        <v>17861498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17861498</v>
      </c>
    </row>
    <row r="37" spans="1:13" x14ac:dyDescent="0.25">
      <c r="A37" s="30">
        <v>6568</v>
      </c>
      <c r="B37" s="29" t="s">
        <v>31</v>
      </c>
      <c r="C37" s="28">
        <v>6000000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6000000</v>
      </c>
    </row>
    <row r="38" spans="1:13" ht="45" x14ac:dyDescent="0.25">
      <c r="A38" s="30">
        <v>6724</v>
      </c>
      <c r="B38" s="29" t="s">
        <v>30</v>
      </c>
      <c r="C38" s="28">
        <v>0</v>
      </c>
      <c r="D38" s="28">
        <v>0</v>
      </c>
      <c r="E38" s="28">
        <v>3775977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15000000</v>
      </c>
      <c r="L38" s="28">
        <v>0</v>
      </c>
      <c r="M38" s="28">
        <v>18775977</v>
      </c>
    </row>
    <row r="39" spans="1:13" ht="12.75" x14ac:dyDescent="0.25">
      <c r="A39" s="361" t="s">
        <v>1</v>
      </c>
      <c r="B39" s="362"/>
      <c r="C39" s="28">
        <v>35799523</v>
      </c>
      <c r="D39" s="28">
        <v>36745</v>
      </c>
      <c r="E39" s="28">
        <v>457500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36293768</v>
      </c>
    </row>
    <row r="40" spans="1:13" ht="45" x14ac:dyDescent="0.25">
      <c r="A40" s="30">
        <v>7088</v>
      </c>
      <c r="B40" s="29" t="s">
        <v>29</v>
      </c>
      <c r="C40" s="28">
        <v>0</v>
      </c>
      <c r="D40" s="28">
        <v>0</v>
      </c>
      <c r="E40" s="28">
        <v>457500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457500</v>
      </c>
    </row>
    <row r="41" spans="1:13" x14ac:dyDescent="0.25">
      <c r="A41" s="30">
        <v>74712</v>
      </c>
      <c r="B41" s="29" t="s">
        <v>28</v>
      </c>
      <c r="C41" s="28">
        <v>35799523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35799523</v>
      </c>
    </row>
    <row r="42" spans="1:13" ht="22.5" x14ac:dyDescent="0.25">
      <c r="A42" s="30">
        <v>7788</v>
      </c>
      <c r="B42" s="29" t="s">
        <v>27</v>
      </c>
      <c r="C42" s="28">
        <v>0</v>
      </c>
      <c r="D42" s="28">
        <v>36745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36745</v>
      </c>
    </row>
    <row r="43" spans="1:13" ht="12.75" x14ac:dyDescent="0.25">
      <c r="A43" s="359" t="s">
        <v>26</v>
      </c>
      <c r="B43" s="360"/>
      <c r="C43" s="360"/>
      <c r="D43" s="360"/>
      <c r="E43" s="360"/>
      <c r="F43" s="360"/>
      <c r="G43" s="360"/>
      <c r="H43" s="360"/>
      <c r="I43" s="360"/>
    </row>
  </sheetData>
  <mergeCells count="11">
    <mergeCell ref="A43:I43"/>
    <mergeCell ref="A5:I5"/>
    <mergeCell ref="A39:B39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7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39" sqref="A39:D39"/>
    </sheetView>
  </sheetViews>
  <sheetFormatPr baseColWidth="10" defaultRowHeight="11.25" x14ac:dyDescent="0.25"/>
  <cols>
    <col min="1" max="1" width="26.7109375" style="6" customWidth="1"/>
    <col min="2" max="5" width="15.7109375" style="6" customWidth="1"/>
    <col min="6" max="16384" width="11.42578125" style="6"/>
  </cols>
  <sheetData>
    <row r="1" spans="1:4" ht="12.75" x14ac:dyDescent="0.25">
      <c r="A1" s="369" t="s">
        <v>3</v>
      </c>
      <c r="B1" s="370"/>
      <c r="C1" s="370"/>
      <c r="D1" s="371"/>
    </row>
    <row r="2" spans="1:4" ht="12.75" x14ac:dyDescent="0.25">
      <c r="A2" s="372" t="s">
        <v>25</v>
      </c>
      <c r="B2" s="373"/>
      <c r="C2" s="373"/>
      <c r="D2" s="374"/>
    </row>
    <row r="3" spans="1:4" ht="12.75" x14ac:dyDescent="0.25">
      <c r="A3" s="375" t="s">
        <v>24</v>
      </c>
      <c r="B3" s="376"/>
      <c r="C3" s="376"/>
      <c r="D3" s="377"/>
    </row>
    <row r="5" spans="1:4" ht="12.75" x14ac:dyDescent="0.25">
      <c r="A5" s="378" t="s">
        <v>23</v>
      </c>
      <c r="B5" s="379"/>
      <c r="C5" s="379"/>
      <c r="D5" s="379"/>
    </row>
    <row r="6" spans="1:4" x14ac:dyDescent="0.25">
      <c r="A6" s="23" t="s">
        <v>18</v>
      </c>
      <c r="B6" s="22" t="s">
        <v>17</v>
      </c>
      <c r="C6" s="22" t="s">
        <v>16</v>
      </c>
      <c r="D6" s="22" t="s">
        <v>15</v>
      </c>
    </row>
    <row r="7" spans="1:4" x14ac:dyDescent="0.25">
      <c r="A7" s="17" t="s">
        <v>14</v>
      </c>
      <c r="B7" s="16"/>
      <c r="C7" s="16"/>
      <c r="D7" s="16"/>
    </row>
    <row r="8" spans="1:4" x14ac:dyDescent="0.25">
      <c r="A8" s="21" t="s">
        <v>2</v>
      </c>
      <c r="B8" s="20">
        <v>1072185959</v>
      </c>
      <c r="C8" s="20">
        <v>408156548</v>
      </c>
      <c r="D8" s="20">
        <v>663911904</v>
      </c>
    </row>
    <row r="9" spans="1:4" x14ac:dyDescent="0.25">
      <c r="A9" s="19" t="s">
        <v>1</v>
      </c>
      <c r="B9" s="18">
        <v>1072185959</v>
      </c>
      <c r="C9" s="18">
        <v>384165495</v>
      </c>
      <c r="D9" s="18">
        <v>311240573</v>
      </c>
    </row>
    <row r="10" spans="1:4" x14ac:dyDescent="0.25">
      <c r="A10" s="17" t="s">
        <v>13</v>
      </c>
      <c r="B10" s="16"/>
      <c r="C10" s="16"/>
      <c r="D10" s="16"/>
    </row>
    <row r="11" spans="1:4" x14ac:dyDescent="0.25">
      <c r="A11" s="21" t="s">
        <v>2</v>
      </c>
      <c r="B11" s="20">
        <v>3759067975</v>
      </c>
      <c r="C11" s="20">
        <v>3229977800</v>
      </c>
      <c r="D11" s="20">
        <v>358715428</v>
      </c>
    </row>
    <row r="12" spans="1:4" x14ac:dyDescent="0.25">
      <c r="A12" s="27" t="s">
        <v>1</v>
      </c>
      <c r="B12" s="26">
        <v>3759067975</v>
      </c>
      <c r="C12" s="26">
        <v>3192647599</v>
      </c>
      <c r="D12" s="26">
        <v>133491555</v>
      </c>
    </row>
    <row r="13" spans="1:4" ht="12.75" x14ac:dyDescent="0.25">
      <c r="A13" s="365" t="s">
        <v>22</v>
      </c>
      <c r="B13" s="366"/>
      <c r="C13" s="366"/>
      <c r="D13" s="366"/>
    </row>
    <row r="14" spans="1:4" ht="22.5" x14ac:dyDescent="0.25">
      <c r="A14" s="23" t="s">
        <v>18</v>
      </c>
      <c r="B14" s="22" t="s">
        <v>20</v>
      </c>
      <c r="C14" s="22" t="s">
        <v>16</v>
      </c>
      <c r="D14" s="22" t="s">
        <v>15</v>
      </c>
    </row>
    <row r="15" spans="1:4" x14ac:dyDescent="0.25">
      <c r="A15" s="17" t="s">
        <v>14</v>
      </c>
      <c r="B15" s="16"/>
      <c r="C15" s="16"/>
      <c r="D15" s="16"/>
    </row>
    <row r="16" spans="1:4" x14ac:dyDescent="0.25">
      <c r="A16" s="21" t="s">
        <v>2</v>
      </c>
      <c r="B16" s="20">
        <v>567857187</v>
      </c>
      <c r="C16" s="20">
        <v>357324677</v>
      </c>
      <c r="D16" s="20">
        <v>209793888</v>
      </c>
    </row>
    <row r="17" spans="1:4" x14ac:dyDescent="0.25">
      <c r="A17" s="19" t="s">
        <v>1</v>
      </c>
      <c r="B17" s="18">
        <v>567857187</v>
      </c>
      <c r="C17" s="18">
        <v>443092179</v>
      </c>
      <c r="D17" s="18">
        <v>0</v>
      </c>
    </row>
    <row r="18" spans="1:4" x14ac:dyDescent="0.25">
      <c r="A18" s="19" t="s">
        <v>2</v>
      </c>
      <c r="B18" s="18">
        <v>987391928</v>
      </c>
      <c r="C18" s="18">
        <v>475824224</v>
      </c>
      <c r="D18" s="18">
        <v>37488895</v>
      </c>
    </row>
    <row r="19" spans="1:4" x14ac:dyDescent="0.25">
      <c r="A19" s="17" t="s">
        <v>13</v>
      </c>
      <c r="B19" s="16"/>
      <c r="C19" s="16"/>
      <c r="D19" s="16"/>
    </row>
    <row r="20" spans="1:4" x14ac:dyDescent="0.25">
      <c r="A20" s="25" t="s">
        <v>1</v>
      </c>
      <c r="B20" s="24">
        <v>987391928</v>
      </c>
      <c r="C20" s="24">
        <v>724389098</v>
      </c>
      <c r="D20" s="24">
        <v>35799522</v>
      </c>
    </row>
    <row r="21" spans="1:4" ht="12.75" x14ac:dyDescent="0.25">
      <c r="A21" s="365" t="s">
        <v>21</v>
      </c>
      <c r="B21" s="366"/>
      <c r="C21" s="366"/>
      <c r="D21" s="366"/>
    </row>
    <row r="22" spans="1:4" ht="22.5" x14ac:dyDescent="0.25">
      <c r="A22" s="23" t="s">
        <v>18</v>
      </c>
      <c r="B22" s="22" t="s">
        <v>20</v>
      </c>
      <c r="C22" s="22" t="s">
        <v>16</v>
      </c>
      <c r="D22" s="22" t="s">
        <v>15</v>
      </c>
    </row>
    <row r="23" spans="1:4" x14ac:dyDescent="0.25">
      <c r="A23" s="17" t="s">
        <v>14</v>
      </c>
      <c r="B23" s="16"/>
      <c r="C23" s="16"/>
      <c r="D23" s="16"/>
    </row>
    <row r="24" spans="1:4" x14ac:dyDescent="0.25">
      <c r="A24" s="21" t="s">
        <v>2</v>
      </c>
      <c r="B24" s="20">
        <v>0</v>
      </c>
      <c r="C24" s="20">
        <v>0</v>
      </c>
      <c r="D24" s="20">
        <v>0</v>
      </c>
    </row>
    <row r="25" spans="1:4" x14ac:dyDescent="0.25">
      <c r="A25" s="19" t="s">
        <v>1</v>
      </c>
      <c r="B25" s="18">
        <v>0</v>
      </c>
      <c r="C25" s="18">
        <v>0</v>
      </c>
      <c r="D25" s="18">
        <v>0</v>
      </c>
    </row>
    <row r="26" spans="1:4" x14ac:dyDescent="0.25">
      <c r="A26" s="19" t="s">
        <v>2</v>
      </c>
      <c r="B26" s="18">
        <v>0</v>
      </c>
      <c r="C26" s="18">
        <v>0</v>
      </c>
      <c r="D26" s="18">
        <v>0</v>
      </c>
    </row>
    <row r="27" spans="1:4" x14ac:dyDescent="0.25">
      <c r="A27" s="17" t="s">
        <v>13</v>
      </c>
      <c r="B27" s="16"/>
      <c r="C27" s="16"/>
      <c r="D27" s="16"/>
    </row>
    <row r="28" spans="1:4" x14ac:dyDescent="0.25">
      <c r="A28" s="25" t="s">
        <v>1</v>
      </c>
      <c r="B28" s="24">
        <v>0</v>
      </c>
      <c r="C28" s="24">
        <v>0</v>
      </c>
      <c r="D28" s="24">
        <v>0</v>
      </c>
    </row>
    <row r="29" spans="1:4" ht="12.75" x14ac:dyDescent="0.25">
      <c r="A29" s="365" t="s">
        <v>19</v>
      </c>
      <c r="B29" s="366"/>
      <c r="C29" s="366"/>
      <c r="D29" s="366"/>
    </row>
    <row r="30" spans="1:4" x14ac:dyDescent="0.25">
      <c r="A30" s="23" t="s">
        <v>18</v>
      </c>
      <c r="B30" s="22" t="s">
        <v>17</v>
      </c>
      <c r="C30" s="22" t="s">
        <v>16</v>
      </c>
      <c r="D30" s="22" t="s">
        <v>15</v>
      </c>
    </row>
    <row r="31" spans="1:4" x14ac:dyDescent="0.25">
      <c r="A31" s="17" t="s">
        <v>14</v>
      </c>
      <c r="B31" s="16"/>
      <c r="C31" s="16"/>
      <c r="D31" s="16"/>
    </row>
    <row r="32" spans="1:4" x14ac:dyDescent="0.25">
      <c r="A32" s="21" t="s">
        <v>2</v>
      </c>
      <c r="B32" s="20">
        <v>1640043146</v>
      </c>
      <c r="C32" s="20">
        <v>765481225</v>
      </c>
      <c r="D32" s="20">
        <v>873705792</v>
      </c>
    </row>
    <row r="33" spans="1:4" x14ac:dyDescent="0.25">
      <c r="A33" s="19" t="s">
        <v>1</v>
      </c>
      <c r="B33" s="18">
        <v>1640043146</v>
      </c>
      <c r="C33" s="18">
        <v>827257674</v>
      </c>
      <c r="D33" s="18">
        <v>311240573</v>
      </c>
    </row>
    <row r="34" spans="1:4" x14ac:dyDescent="0.25">
      <c r="A34" s="17" t="s">
        <v>13</v>
      </c>
      <c r="B34" s="16"/>
      <c r="C34" s="16"/>
      <c r="D34" s="16"/>
    </row>
    <row r="35" spans="1:4" x14ac:dyDescent="0.25">
      <c r="A35" s="21" t="s">
        <v>2</v>
      </c>
      <c r="B35" s="20">
        <v>4746459903</v>
      </c>
      <c r="C35" s="20">
        <v>3705802024</v>
      </c>
      <c r="D35" s="20">
        <v>396204323</v>
      </c>
    </row>
    <row r="36" spans="1:4" x14ac:dyDescent="0.25">
      <c r="A36" s="19" t="s">
        <v>1</v>
      </c>
      <c r="B36" s="18">
        <v>4746459903</v>
      </c>
      <c r="C36" s="18">
        <v>3917036697</v>
      </c>
      <c r="D36" s="18">
        <v>169291077</v>
      </c>
    </row>
    <row r="37" spans="1:4" x14ac:dyDescent="0.25">
      <c r="A37" s="17" t="s">
        <v>12</v>
      </c>
      <c r="B37" s="16">
        <v>6386503049</v>
      </c>
      <c r="C37" s="16">
        <v>4471283249</v>
      </c>
      <c r="D37" s="16">
        <v>1269910115</v>
      </c>
    </row>
    <row r="38" spans="1:4" x14ac:dyDescent="0.25">
      <c r="A38" s="15" t="s">
        <v>11</v>
      </c>
      <c r="B38" s="14">
        <v>6386503049</v>
      </c>
      <c r="C38" s="14">
        <v>4744294371</v>
      </c>
      <c r="D38" s="14">
        <v>480531650</v>
      </c>
    </row>
    <row r="39" spans="1:4" x14ac:dyDescent="0.25">
      <c r="A39" s="367" t="s">
        <v>10</v>
      </c>
      <c r="B39" s="368"/>
      <c r="C39" s="368"/>
      <c r="D39" s="368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83" right="0.39370078740157483" top="0.70866141732283472" bottom="0.39370078740157483" header="0.35433070866141736" footer="0.19685039370078741"/>
  <pageSetup paperSize="9" scale="130" firstPageNumber="91" fitToHeight="30" pageOrder="overThenDown" orientation="landscape" useFirstPageNumber="1" r:id="rId1"/>
  <headerFooter>
    <oddFooter>&amp;CPage &amp;P</oddFooter>
  </headerFooter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RowHeight="11.25" x14ac:dyDescent="0.25"/>
  <cols>
    <col min="1" max="1" width="35.7109375" style="4" customWidth="1"/>
    <col min="2" max="5" width="20.7109375" style="4" customWidth="1"/>
    <col min="6" max="16384" width="11.42578125" style="4"/>
  </cols>
  <sheetData>
    <row r="1" spans="1:5" ht="12.75" x14ac:dyDescent="0.25">
      <c r="A1" s="227" t="s">
        <v>613</v>
      </c>
      <c r="B1" s="228"/>
      <c r="C1" s="228"/>
      <c r="D1" s="228"/>
      <c r="E1" s="8" t="s">
        <v>459</v>
      </c>
    </row>
    <row r="2" spans="1:5" ht="12.75" x14ac:dyDescent="0.25">
      <c r="A2" s="227" t="s">
        <v>612</v>
      </c>
      <c r="B2" s="228"/>
      <c r="C2" s="228"/>
      <c r="D2" s="228"/>
      <c r="E2" s="8"/>
    </row>
    <row r="3" spans="1:5" ht="24.95" customHeight="1" x14ac:dyDescent="0.25">
      <c r="A3" s="265" t="s">
        <v>607</v>
      </c>
      <c r="B3" s="266"/>
      <c r="C3" s="266"/>
      <c r="D3" s="266"/>
      <c r="E3" s="266"/>
    </row>
    <row r="5" spans="1:5" ht="12.75" x14ac:dyDescent="0.25">
      <c r="A5" s="62"/>
      <c r="B5" s="267" t="s">
        <v>611</v>
      </c>
      <c r="C5" s="268"/>
      <c r="D5" s="269" t="s">
        <v>610</v>
      </c>
      <c r="E5" s="270"/>
    </row>
    <row r="6" spans="1:5" ht="12.75" x14ac:dyDescent="0.25">
      <c r="A6" s="100" t="s">
        <v>609</v>
      </c>
      <c r="B6" s="271">
        <v>408156548</v>
      </c>
      <c r="C6" s="257"/>
      <c r="D6" s="271">
        <v>384165495</v>
      </c>
      <c r="E6" s="257"/>
    </row>
    <row r="7" spans="1:5" ht="12.75" x14ac:dyDescent="0.25">
      <c r="A7" s="100" t="s">
        <v>608</v>
      </c>
      <c r="B7" s="262">
        <v>3229977800</v>
      </c>
      <c r="C7" s="263"/>
      <c r="D7" s="262">
        <v>3192647599</v>
      </c>
      <c r="E7" s="263"/>
    </row>
    <row r="8" spans="1:5" ht="12.75" x14ac:dyDescent="0.25">
      <c r="A8" s="100" t="s">
        <v>607</v>
      </c>
      <c r="B8" s="262">
        <f>B7+B6</f>
        <v>3638134348</v>
      </c>
      <c r="C8" s="263"/>
      <c r="D8" s="262">
        <f>D7+D6</f>
        <v>3576813094</v>
      </c>
      <c r="E8" s="263"/>
    </row>
    <row r="10" spans="1:5" ht="12.75" x14ac:dyDescent="0.25">
      <c r="A10" s="259" t="s">
        <v>606</v>
      </c>
      <c r="B10" s="260"/>
      <c r="C10" s="260"/>
      <c r="D10" s="260"/>
      <c r="E10" s="260"/>
    </row>
    <row r="12" spans="1:5" ht="12.75" x14ac:dyDescent="0.25">
      <c r="A12" s="62"/>
      <c r="B12" s="258" t="s">
        <v>605</v>
      </c>
      <c r="C12" s="228"/>
      <c r="D12" s="258" t="s">
        <v>604</v>
      </c>
      <c r="E12" s="228"/>
    </row>
    <row r="13" spans="1:5" x14ac:dyDescent="0.25">
      <c r="A13" s="62"/>
      <c r="B13" s="8" t="s">
        <v>603</v>
      </c>
      <c r="C13" s="8" t="s">
        <v>602</v>
      </c>
      <c r="D13" s="8" t="s">
        <v>603</v>
      </c>
      <c r="E13" s="8" t="s">
        <v>602</v>
      </c>
    </row>
    <row r="14" spans="1:5" x14ac:dyDescent="0.25">
      <c r="A14" s="100" t="s">
        <v>550</v>
      </c>
      <c r="B14" s="37">
        <v>398851879</v>
      </c>
      <c r="C14" s="37">
        <v>9304669</v>
      </c>
      <c r="D14" s="37">
        <v>374080495</v>
      </c>
      <c r="E14" s="37">
        <v>10085000</v>
      </c>
    </row>
    <row r="15" spans="1:5" x14ac:dyDescent="0.25">
      <c r="A15" s="100" t="s">
        <v>520</v>
      </c>
      <c r="B15" s="42">
        <v>3219892800</v>
      </c>
      <c r="C15" s="42">
        <v>10085000</v>
      </c>
      <c r="D15" s="42">
        <v>3183342930</v>
      </c>
      <c r="E15" s="42">
        <v>9304669</v>
      </c>
    </row>
    <row r="16" spans="1:5" x14ac:dyDescent="0.25">
      <c r="A16" s="100" t="s">
        <v>601</v>
      </c>
      <c r="B16" s="42">
        <f>B15+B14</f>
        <v>3618744679</v>
      </c>
      <c r="C16" s="42">
        <f>C15+C14</f>
        <v>19389669</v>
      </c>
      <c r="D16" s="42">
        <f>D15+D14</f>
        <v>3557423425</v>
      </c>
      <c r="E16" s="42">
        <f>E15+E14</f>
        <v>19389669</v>
      </c>
    </row>
    <row r="18" spans="1:5" ht="12.75" x14ac:dyDescent="0.25">
      <c r="A18" s="259" t="s">
        <v>600</v>
      </c>
      <c r="B18" s="260"/>
      <c r="C18" s="260"/>
      <c r="D18" s="260"/>
      <c r="E18" s="260"/>
    </row>
    <row r="20" spans="1:5" ht="12.75" x14ac:dyDescent="0.25">
      <c r="A20" s="62"/>
      <c r="B20" s="258" t="s">
        <v>599</v>
      </c>
      <c r="C20" s="228"/>
      <c r="D20" s="258" t="s">
        <v>598</v>
      </c>
      <c r="E20" s="228"/>
    </row>
    <row r="21" spans="1:5" ht="12.75" x14ac:dyDescent="0.25">
      <c r="A21" s="99" t="s">
        <v>597</v>
      </c>
      <c r="B21" s="262">
        <v>0</v>
      </c>
      <c r="C21" s="263"/>
      <c r="D21" s="262">
        <v>450035431</v>
      </c>
      <c r="E21" s="263"/>
    </row>
    <row r="22" spans="1:5" ht="9.9499999999999993" customHeight="1" x14ac:dyDescent="0.25">
      <c r="A22" s="264" t="s">
        <v>596</v>
      </c>
      <c r="B22" s="264"/>
      <c r="C22" s="264"/>
      <c r="D22" s="264"/>
      <c r="E22" s="264"/>
    </row>
  </sheetData>
  <mergeCells count="20"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workbookViewId="0">
      <selection sqref="A1:I1"/>
    </sheetView>
  </sheetViews>
  <sheetFormatPr baseColWidth="10" defaultRowHeight="11.25" x14ac:dyDescent="0.25"/>
  <cols>
    <col min="1" max="1" width="30.7109375" style="6" customWidth="1"/>
    <col min="2" max="10" width="15.7109375" style="4" customWidth="1"/>
    <col min="11" max="11" width="30.7109375" style="6" customWidth="1"/>
    <col min="12" max="18" width="15.7109375" style="4" customWidth="1"/>
    <col min="19" max="16384" width="11.42578125" style="4"/>
  </cols>
  <sheetData>
    <row r="1" spans="1:18" ht="12.75" x14ac:dyDescent="0.25">
      <c r="A1" s="227" t="s">
        <v>523</v>
      </c>
      <c r="B1" s="228"/>
      <c r="C1" s="228"/>
      <c r="D1" s="228"/>
      <c r="E1" s="228"/>
      <c r="F1" s="228"/>
      <c r="G1" s="228"/>
      <c r="H1" s="228"/>
      <c r="I1" s="228"/>
      <c r="J1" s="8" t="s">
        <v>459</v>
      </c>
      <c r="K1" s="227" t="s">
        <v>523</v>
      </c>
      <c r="L1" s="228"/>
      <c r="M1" s="228"/>
      <c r="N1" s="228"/>
      <c r="O1" s="228"/>
      <c r="P1" s="228"/>
      <c r="Q1" s="228"/>
      <c r="R1" s="8" t="s">
        <v>459</v>
      </c>
    </row>
    <row r="2" spans="1:18" ht="12.75" x14ac:dyDescent="0.25">
      <c r="A2" s="227" t="s">
        <v>595</v>
      </c>
      <c r="B2" s="228"/>
      <c r="C2" s="228"/>
      <c r="D2" s="228"/>
      <c r="E2" s="228"/>
      <c r="F2" s="228"/>
      <c r="G2" s="228"/>
      <c r="H2" s="228"/>
      <c r="I2" s="228"/>
      <c r="J2" s="8">
        <v>1</v>
      </c>
      <c r="K2" s="227" t="s">
        <v>595</v>
      </c>
      <c r="L2" s="228"/>
      <c r="M2" s="228"/>
      <c r="N2" s="228"/>
      <c r="O2" s="228"/>
      <c r="P2" s="228"/>
      <c r="Q2" s="228"/>
      <c r="R2" s="8">
        <v>1</v>
      </c>
    </row>
    <row r="3" spans="1:18" x14ac:dyDescent="0.25">
      <c r="A3" s="98"/>
      <c r="B3" s="62"/>
      <c r="C3" s="62"/>
      <c r="D3" s="62"/>
      <c r="E3" s="62"/>
      <c r="F3" s="62"/>
      <c r="G3" s="62"/>
      <c r="H3" s="62"/>
      <c r="I3" s="62"/>
      <c r="J3" s="62"/>
      <c r="K3" s="97"/>
      <c r="L3" s="62"/>
      <c r="M3" s="62"/>
      <c r="N3" s="62"/>
      <c r="O3" s="62"/>
      <c r="P3" s="62"/>
      <c r="Q3" s="62"/>
      <c r="R3" s="62"/>
    </row>
    <row r="4" spans="1:18" x14ac:dyDescent="0.25">
      <c r="A4" s="97"/>
      <c r="B4" s="62"/>
      <c r="C4" s="62"/>
      <c r="D4" s="62"/>
      <c r="E4" s="62"/>
      <c r="F4" s="62"/>
      <c r="G4" s="62"/>
      <c r="H4" s="62"/>
      <c r="I4" s="62"/>
      <c r="J4" s="62"/>
      <c r="K4" s="97"/>
      <c r="L4" s="62"/>
      <c r="M4" s="62"/>
      <c r="N4" s="62"/>
      <c r="O4" s="62"/>
      <c r="P4" s="62"/>
      <c r="Q4" s="62"/>
      <c r="R4" s="62"/>
    </row>
    <row r="5" spans="1:18" ht="56.25" x14ac:dyDescent="0.25">
      <c r="A5" s="11" t="s">
        <v>18</v>
      </c>
      <c r="B5" s="40" t="s">
        <v>594</v>
      </c>
      <c r="C5" s="40" t="s">
        <v>593</v>
      </c>
      <c r="D5" s="40" t="s">
        <v>592</v>
      </c>
      <c r="E5" s="40" t="s">
        <v>277</v>
      </c>
      <c r="F5" s="40" t="s">
        <v>591</v>
      </c>
      <c r="G5" s="40" t="s">
        <v>590</v>
      </c>
      <c r="H5" s="11" t="s">
        <v>589</v>
      </c>
      <c r="I5" s="11" t="s">
        <v>588</v>
      </c>
      <c r="J5" s="11" t="s">
        <v>587</v>
      </c>
      <c r="K5" s="11" t="s">
        <v>18</v>
      </c>
      <c r="L5" s="11" t="s">
        <v>586</v>
      </c>
      <c r="M5" s="11" t="s">
        <v>585</v>
      </c>
      <c r="N5" s="11" t="s">
        <v>584</v>
      </c>
      <c r="O5" s="11" t="s">
        <v>583</v>
      </c>
      <c r="P5" s="11" t="s">
        <v>582</v>
      </c>
      <c r="Q5" s="11" t="s">
        <v>581</v>
      </c>
      <c r="R5" s="11" t="s">
        <v>580</v>
      </c>
    </row>
    <row r="7" spans="1:18" x14ac:dyDescent="0.25">
      <c r="A7" s="87" t="s">
        <v>579</v>
      </c>
      <c r="B7" s="10">
        <v>0</v>
      </c>
      <c r="C7" s="42"/>
      <c r="D7" s="10">
        <v>0</v>
      </c>
      <c r="E7" s="10">
        <v>0</v>
      </c>
      <c r="F7" s="10"/>
      <c r="G7" s="10">
        <v>0</v>
      </c>
      <c r="H7" s="42"/>
      <c r="I7" s="42"/>
      <c r="J7" s="42"/>
      <c r="K7" s="87" t="s">
        <v>579</v>
      </c>
      <c r="L7" s="42"/>
      <c r="M7" s="42"/>
      <c r="N7" s="42"/>
      <c r="O7" s="42"/>
      <c r="P7" s="42"/>
      <c r="Q7" s="42"/>
      <c r="R7" s="42"/>
    </row>
    <row r="8" spans="1:18" x14ac:dyDescent="0.25">
      <c r="A8" s="87" t="s">
        <v>578</v>
      </c>
      <c r="B8" s="10">
        <v>0</v>
      </c>
      <c r="C8" s="42"/>
      <c r="D8" s="10">
        <v>0</v>
      </c>
      <c r="E8" s="10">
        <v>0</v>
      </c>
      <c r="F8" s="10"/>
      <c r="G8" s="10">
        <v>0</v>
      </c>
      <c r="H8" s="42"/>
      <c r="I8" s="42"/>
      <c r="J8" s="42"/>
      <c r="K8" s="87" t="s">
        <v>578</v>
      </c>
      <c r="L8" s="42"/>
      <c r="M8" s="42"/>
      <c r="N8" s="42"/>
      <c r="O8" s="42"/>
      <c r="P8" s="42"/>
      <c r="Q8" s="42"/>
      <c r="R8" s="42"/>
    </row>
    <row r="9" spans="1:18" x14ac:dyDescent="0.25">
      <c r="B9" s="43"/>
      <c r="C9" s="43"/>
      <c r="D9" s="43"/>
      <c r="E9" s="43"/>
      <c r="F9" s="43"/>
      <c r="G9" s="43"/>
      <c r="H9" s="43"/>
      <c r="I9" s="43"/>
      <c r="J9" s="43"/>
      <c r="L9" s="43"/>
      <c r="M9" s="43"/>
      <c r="N9" s="43"/>
      <c r="O9" s="43"/>
      <c r="P9" s="43"/>
      <c r="Q9" s="43"/>
      <c r="R9" s="43"/>
    </row>
    <row r="10" spans="1:18" x14ac:dyDescent="0.25">
      <c r="A10" s="88" t="s">
        <v>577</v>
      </c>
      <c r="B10" s="42">
        <f t="shared" ref="B10:J10" si="0">B11+B14+B16</f>
        <v>0</v>
      </c>
      <c r="C10" s="42">
        <f t="shared" si="0"/>
        <v>1072185959</v>
      </c>
      <c r="D10" s="42">
        <f t="shared" si="0"/>
        <v>408156548</v>
      </c>
      <c r="E10" s="42">
        <f t="shared" si="0"/>
        <v>663764384</v>
      </c>
      <c r="F10" s="10">
        <f t="shared" si="0"/>
        <v>0</v>
      </c>
      <c r="G10" s="42">
        <f t="shared" si="0"/>
        <v>13304669</v>
      </c>
      <c r="H10" s="42">
        <f t="shared" si="0"/>
        <v>56291929</v>
      </c>
      <c r="I10" s="42">
        <f t="shared" si="0"/>
        <v>2570000</v>
      </c>
      <c r="J10" s="42">
        <f t="shared" si="0"/>
        <v>3305810</v>
      </c>
      <c r="K10" s="88" t="s">
        <v>577</v>
      </c>
      <c r="L10" s="42">
        <f t="shared" ref="L10:R10" si="1">L11+L14+L16</f>
        <v>19665768</v>
      </c>
      <c r="M10" s="42">
        <f t="shared" si="1"/>
        <v>0</v>
      </c>
      <c r="N10" s="42">
        <f t="shared" si="1"/>
        <v>0</v>
      </c>
      <c r="O10" s="42">
        <f t="shared" si="1"/>
        <v>121210</v>
      </c>
      <c r="P10" s="42">
        <f t="shared" si="1"/>
        <v>175758379</v>
      </c>
      <c r="Q10" s="42">
        <f t="shared" si="1"/>
        <v>129731709</v>
      </c>
      <c r="R10" s="42">
        <f t="shared" si="1"/>
        <v>7407074</v>
      </c>
    </row>
    <row r="11" spans="1:18" x14ac:dyDescent="0.25">
      <c r="A11" s="95" t="s">
        <v>572</v>
      </c>
      <c r="B11" s="96">
        <f t="shared" ref="B11:J11" si="2">B12+B13</f>
        <v>0</v>
      </c>
      <c r="C11" s="94">
        <f t="shared" si="2"/>
        <v>1058881290</v>
      </c>
      <c r="D11" s="94">
        <f t="shared" si="2"/>
        <v>394851879</v>
      </c>
      <c r="E11" s="94">
        <f t="shared" si="2"/>
        <v>663764384</v>
      </c>
      <c r="F11" s="96">
        <f t="shared" si="2"/>
        <v>0</v>
      </c>
      <c r="G11" s="96">
        <f t="shared" si="2"/>
        <v>0</v>
      </c>
      <c r="H11" s="94">
        <f t="shared" si="2"/>
        <v>56291929</v>
      </c>
      <c r="I11" s="94">
        <f t="shared" si="2"/>
        <v>2570000</v>
      </c>
      <c r="J11" s="94">
        <f t="shared" si="2"/>
        <v>3305810</v>
      </c>
      <c r="K11" s="95" t="s">
        <v>572</v>
      </c>
      <c r="L11" s="94">
        <f t="shared" ref="L11:R11" si="3">L12+L13</f>
        <v>19665768</v>
      </c>
      <c r="M11" s="94">
        <f t="shared" si="3"/>
        <v>0</v>
      </c>
      <c r="N11" s="94">
        <f t="shared" si="3"/>
        <v>0</v>
      </c>
      <c r="O11" s="94">
        <f t="shared" si="3"/>
        <v>121210</v>
      </c>
      <c r="P11" s="94">
        <f t="shared" si="3"/>
        <v>175758379</v>
      </c>
      <c r="Q11" s="94">
        <f t="shared" si="3"/>
        <v>129731709</v>
      </c>
      <c r="R11" s="94">
        <f t="shared" si="3"/>
        <v>7407074</v>
      </c>
    </row>
    <row r="12" spans="1:18" x14ac:dyDescent="0.25">
      <c r="A12" s="93" t="s">
        <v>576</v>
      </c>
      <c r="B12" s="83">
        <v>0</v>
      </c>
      <c r="C12" s="57">
        <v>0</v>
      </c>
      <c r="D12" s="57">
        <v>0</v>
      </c>
      <c r="E12" s="57">
        <v>0</v>
      </c>
      <c r="F12" s="83">
        <v>0</v>
      </c>
      <c r="G12" s="83">
        <v>0</v>
      </c>
      <c r="H12" s="57">
        <v>0</v>
      </c>
      <c r="I12" s="57">
        <v>0</v>
      </c>
      <c r="J12" s="57">
        <v>0</v>
      </c>
      <c r="K12" s="93" t="s">
        <v>576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</row>
    <row r="13" spans="1:18" x14ac:dyDescent="0.25">
      <c r="A13" s="92" t="s">
        <v>575</v>
      </c>
      <c r="B13" s="82">
        <v>0</v>
      </c>
      <c r="C13" s="28">
        <v>1058881290</v>
      </c>
      <c r="D13" s="28">
        <v>394851879</v>
      </c>
      <c r="E13" s="28">
        <v>663764384</v>
      </c>
      <c r="F13" s="82">
        <v>0</v>
      </c>
      <c r="G13" s="82">
        <v>0</v>
      </c>
      <c r="H13" s="28">
        <v>56291929</v>
      </c>
      <c r="I13" s="28">
        <v>2570000</v>
      </c>
      <c r="J13" s="28">
        <v>3305810</v>
      </c>
      <c r="K13" s="92" t="s">
        <v>575</v>
      </c>
      <c r="L13" s="28">
        <v>19665768</v>
      </c>
      <c r="M13" s="28">
        <v>0</v>
      </c>
      <c r="N13" s="28">
        <v>0</v>
      </c>
      <c r="O13" s="28">
        <v>121210</v>
      </c>
      <c r="P13" s="28">
        <v>175758379</v>
      </c>
      <c r="Q13" s="28">
        <v>129731709</v>
      </c>
      <c r="R13" s="28">
        <v>7407074</v>
      </c>
    </row>
    <row r="14" spans="1:18" x14ac:dyDescent="0.25">
      <c r="A14" s="95" t="s">
        <v>574</v>
      </c>
      <c r="B14" s="96">
        <v>0</v>
      </c>
      <c r="C14" s="94">
        <v>13304669</v>
      </c>
      <c r="D14" s="94">
        <v>13304669</v>
      </c>
      <c r="E14" s="94">
        <v>0</v>
      </c>
      <c r="F14" s="96">
        <v>0</v>
      </c>
      <c r="G14" s="94">
        <v>13304669</v>
      </c>
      <c r="H14" s="96">
        <v>0</v>
      </c>
      <c r="I14" s="96">
        <v>0</v>
      </c>
      <c r="J14" s="96">
        <v>0</v>
      </c>
      <c r="K14" s="95" t="s">
        <v>574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</row>
    <row r="15" spans="1:18" ht="22.5" x14ac:dyDescent="0.25">
      <c r="A15" s="92" t="s">
        <v>569</v>
      </c>
      <c r="B15" s="82">
        <v>0</v>
      </c>
      <c r="C15" s="28">
        <v>0</v>
      </c>
      <c r="D15" s="28">
        <v>0</v>
      </c>
      <c r="E15" s="28">
        <v>0</v>
      </c>
      <c r="F15" s="82">
        <v>0</v>
      </c>
      <c r="G15" s="28">
        <v>0</v>
      </c>
      <c r="H15" s="82">
        <v>0</v>
      </c>
      <c r="I15" s="82">
        <v>0</v>
      </c>
      <c r="J15" s="82">
        <v>0</v>
      </c>
      <c r="K15" s="92" t="s">
        <v>569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x14ac:dyDescent="0.25">
      <c r="A16" s="87" t="s">
        <v>566</v>
      </c>
      <c r="B16" s="42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87" t="s">
        <v>566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x14ac:dyDescent="0.25">
      <c r="A17" s="87" t="s">
        <v>556</v>
      </c>
      <c r="B17" s="10">
        <v>0</v>
      </c>
      <c r="C17" s="10">
        <v>0</v>
      </c>
      <c r="D17" s="10">
        <v>0</v>
      </c>
      <c r="E17" s="42">
        <f>E$10</f>
        <v>663764384</v>
      </c>
      <c r="F17" s="10">
        <v>0</v>
      </c>
      <c r="G17" s="42">
        <v>0</v>
      </c>
      <c r="H17" s="42">
        <v>86121401</v>
      </c>
      <c r="I17" s="42">
        <v>2130000</v>
      </c>
      <c r="J17" s="42">
        <v>586322</v>
      </c>
      <c r="K17" s="87" t="s">
        <v>556</v>
      </c>
      <c r="L17" s="42">
        <v>280094765</v>
      </c>
      <c r="M17" s="42">
        <v>0</v>
      </c>
      <c r="N17" s="42">
        <v>0</v>
      </c>
      <c r="O17" s="42">
        <v>46989</v>
      </c>
      <c r="P17" s="42">
        <v>145891453</v>
      </c>
      <c r="Q17" s="42">
        <v>144967584</v>
      </c>
      <c r="R17" s="42">
        <v>3925870</v>
      </c>
    </row>
    <row r="18" spans="1:18" x14ac:dyDescent="0.25">
      <c r="A18" s="88" t="s">
        <v>573</v>
      </c>
      <c r="B18" s="42">
        <f t="shared" ref="B18:J18" si="4">B19+B21+B24+B23+B25+B26</f>
        <v>0</v>
      </c>
      <c r="C18" s="42">
        <f t="shared" si="4"/>
        <v>779468615</v>
      </c>
      <c r="D18" s="42">
        <f t="shared" si="4"/>
        <v>317788938</v>
      </c>
      <c r="E18" s="42">
        <f t="shared" si="4"/>
        <v>311240573</v>
      </c>
      <c r="F18" s="10">
        <f t="shared" si="4"/>
        <v>0</v>
      </c>
      <c r="G18" s="42">
        <f t="shared" si="4"/>
        <v>317788938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88" t="s">
        <v>573</v>
      </c>
      <c r="L18" s="42">
        <f t="shared" ref="L18:R18" si="5">L19+L21+L24+L23+L25+L26</f>
        <v>0</v>
      </c>
      <c r="M18" s="42">
        <f t="shared" si="5"/>
        <v>0</v>
      </c>
      <c r="N18" s="42">
        <f t="shared" si="5"/>
        <v>0</v>
      </c>
      <c r="O18" s="42">
        <f t="shared" si="5"/>
        <v>0</v>
      </c>
      <c r="P18" s="42">
        <f t="shared" si="5"/>
        <v>0</v>
      </c>
      <c r="Q18" s="42">
        <f t="shared" si="5"/>
        <v>0</v>
      </c>
      <c r="R18" s="42">
        <f t="shared" si="5"/>
        <v>0</v>
      </c>
    </row>
    <row r="19" spans="1:18" x14ac:dyDescent="0.25">
      <c r="A19" s="95" t="s">
        <v>572</v>
      </c>
      <c r="B19" s="96">
        <v>0</v>
      </c>
      <c r="C19" s="94">
        <v>5608593</v>
      </c>
      <c r="D19" s="94">
        <v>0</v>
      </c>
      <c r="E19" s="94">
        <v>5608593</v>
      </c>
      <c r="F19" s="96">
        <v>0</v>
      </c>
      <c r="G19" s="96">
        <v>0</v>
      </c>
      <c r="H19" s="94">
        <v>0</v>
      </c>
      <c r="I19" s="94">
        <v>0</v>
      </c>
      <c r="J19" s="94">
        <v>0</v>
      </c>
      <c r="K19" s="95" t="s">
        <v>572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</row>
    <row r="20" spans="1:18" x14ac:dyDescent="0.25">
      <c r="A20" s="92" t="s">
        <v>571</v>
      </c>
      <c r="B20" s="82">
        <v>0</v>
      </c>
      <c r="C20" s="28">
        <v>5608593</v>
      </c>
      <c r="D20" s="28">
        <v>0</v>
      </c>
      <c r="E20" s="28">
        <v>5608593</v>
      </c>
      <c r="F20" s="82">
        <v>0</v>
      </c>
      <c r="G20" s="82">
        <v>0</v>
      </c>
      <c r="H20" s="28">
        <v>0</v>
      </c>
      <c r="I20" s="28">
        <v>0</v>
      </c>
      <c r="J20" s="28">
        <v>0</v>
      </c>
      <c r="K20" s="92" t="s">
        <v>571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ht="22.5" x14ac:dyDescent="0.25">
      <c r="A21" s="95" t="s">
        <v>570</v>
      </c>
      <c r="B21" s="96">
        <v>0</v>
      </c>
      <c r="C21" s="94">
        <v>623420918</v>
      </c>
      <c r="D21" s="94">
        <v>317788938</v>
      </c>
      <c r="E21" s="94">
        <v>305631980</v>
      </c>
      <c r="F21" s="96">
        <v>0</v>
      </c>
      <c r="G21" s="94">
        <v>317788938</v>
      </c>
      <c r="H21" s="96">
        <v>0</v>
      </c>
      <c r="I21" s="96">
        <v>0</v>
      </c>
      <c r="J21" s="96">
        <v>0</v>
      </c>
      <c r="K21" s="95" t="s">
        <v>570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</row>
    <row r="22" spans="1:18" ht="22.5" x14ac:dyDescent="0.25">
      <c r="A22" s="92" t="s">
        <v>569</v>
      </c>
      <c r="B22" s="82">
        <v>0</v>
      </c>
      <c r="C22" s="28">
        <v>0</v>
      </c>
      <c r="D22" s="28">
        <v>0</v>
      </c>
      <c r="E22" s="28">
        <v>0</v>
      </c>
      <c r="F22" s="82">
        <v>0</v>
      </c>
      <c r="G22" s="28">
        <v>0</v>
      </c>
      <c r="H22" s="82">
        <v>0</v>
      </c>
      <c r="I22" s="82">
        <v>0</v>
      </c>
      <c r="J22" s="82">
        <v>0</v>
      </c>
      <c r="K22" s="92" t="s">
        <v>569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</row>
    <row r="23" spans="1:18" ht="22.5" x14ac:dyDescent="0.25">
      <c r="A23" s="95" t="s">
        <v>568</v>
      </c>
      <c r="B23" s="96">
        <v>0</v>
      </c>
      <c r="C23" s="94">
        <v>149219435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5" t="s">
        <v>568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</row>
    <row r="24" spans="1:18" x14ac:dyDescent="0.25">
      <c r="A24" s="85" t="s">
        <v>567</v>
      </c>
      <c r="B24" s="86">
        <v>0</v>
      </c>
      <c r="C24" s="9">
        <v>1219669</v>
      </c>
      <c r="D24" s="9">
        <v>0</v>
      </c>
      <c r="E24" s="9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5" t="s">
        <v>567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</row>
    <row r="25" spans="1:18" ht="21" x14ac:dyDescent="0.25">
      <c r="A25" s="90" t="s">
        <v>527</v>
      </c>
      <c r="B25" s="89">
        <v>0</v>
      </c>
      <c r="C25" s="91">
        <v>0</v>
      </c>
      <c r="D25" s="91">
        <v>0</v>
      </c>
      <c r="E25" s="89">
        <v>0</v>
      </c>
      <c r="F25" s="89">
        <v>0</v>
      </c>
      <c r="G25" s="91">
        <v>0</v>
      </c>
      <c r="H25" s="89">
        <v>0</v>
      </c>
      <c r="I25" s="89">
        <v>0</v>
      </c>
      <c r="J25" s="89">
        <v>0</v>
      </c>
      <c r="K25" s="90" t="s">
        <v>527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</row>
    <row r="26" spans="1:18" x14ac:dyDescent="0.25">
      <c r="A26" s="87" t="s">
        <v>566</v>
      </c>
      <c r="B26" s="42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87" t="s">
        <v>566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x14ac:dyDescent="0.25">
      <c r="A27" s="87" t="s">
        <v>556</v>
      </c>
      <c r="B27" s="10">
        <v>0</v>
      </c>
      <c r="C27" s="10">
        <v>0</v>
      </c>
      <c r="D27" s="10">
        <v>0</v>
      </c>
      <c r="E27" s="42">
        <f>E$18</f>
        <v>311240573</v>
      </c>
      <c r="F27" s="10">
        <v>0</v>
      </c>
      <c r="G27" s="42">
        <v>311240573</v>
      </c>
      <c r="H27" s="42">
        <v>0</v>
      </c>
      <c r="I27" s="42">
        <v>0</v>
      </c>
      <c r="J27" s="42">
        <v>0</v>
      </c>
      <c r="K27" s="87" t="s">
        <v>556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</row>
    <row r="28" spans="1:18" x14ac:dyDescent="0.25">
      <c r="A28" s="88" t="s">
        <v>565</v>
      </c>
      <c r="B28" s="42">
        <f t="shared" ref="B28:J28" si="6">B29+B32+B33+B34</f>
        <v>0</v>
      </c>
      <c r="C28" s="42">
        <f t="shared" si="6"/>
        <v>3759067975</v>
      </c>
      <c r="D28" s="42">
        <f t="shared" si="6"/>
        <v>3229977800</v>
      </c>
      <c r="E28" s="42">
        <f t="shared" si="6"/>
        <v>356425428</v>
      </c>
      <c r="F28" s="10">
        <f t="shared" si="6"/>
        <v>0</v>
      </c>
      <c r="G28" s="42">
        <f t="shared" si="6"/>
        <v>10085000</v>
      </c>
      <c r="H28" s="42">
        <f t="shared" si="6"/>
        <v>838291322</v>
      </c>
      <c r="I28" s="42">
        <f t="shared" si="6"/>
        <v>33624060</v>
      </c>
      <c r="J28" s="42">
        <f t="shared" si="6"/>
        <v>398853534</v>
      </c>
      <c r="K28" s="88" t="s">
        <v>565</v>
      </c>
      <c r="L28" s="42">
        <f t="shared" ref="L28:R28" si="7">L29+L32+L33+L34</f>
        <v>238516338</v>
      </c>
      <c r="M28" s="42">
        <f t="shared" si="7"/>
        <v>0</v>
      </c>
      <c r="N28" s="42">
        <f t="shared" si="7"/>
        <v>424946644</v>
      </c>
      <c r="O28" s="42">
        <f t="shared" si="7"/>
        <v>78916533</v>
      </c>
      <c r="P28" s="42">
        <f t="shared" si="7"/>
        <v>106884616</v>
      </c>
      <c r="Q28" s="42">
        <f t="shared" si="7"/>
        <v>818993705</v>
      </c>
      <c r="R28" s="42">
        <f t="shared" si="7"/>
        <v>280866048</v>
      </c>
    </row>
    <row r="29" spans="1:18" x14ac:dyDescent="0.25">
      <c r="A29" s="95" t="s">
        <v>559</v>
      </c>
      <c r="B29" s="96">
        <f t="shared" ref="B29:J29" si="8">B30+B31</f>
        <v>0</v>
      </c>
      <c r="C29" s="94">
        <f t="shared" si="8"/>
        <v>3599763540</v>
      </c>
      <c r="D29" s="94">
        <f t="shared" si="8"/>
        <v>3219892800</v>
      </c>
      <c r="E29" s="94">
        <f t="shared" si="8"/>
        <v>356425428</v>
      </c>
      <c r="F29" s="96">
        <f t="shared" si="8"/>
        <v>0</v>
      </c>
      <c r="G29" s="96">
        <f t="shared" si="8"/>
        <v>0</v>
      </c>
      <c r="H29" s="94">
        <f t="shared" si="8"/>
        <v>838291322</v>
      </c>
      <c r="I29" s="94">
        <f t="shared" si="8"/>
        <v>33624060</v>
      </c>
      <c r="J29" s="94">
        <f t="shared" si="8"/>
        <v>398853534</v>
      </c>
      <c r="K29" s="95" t="s">
        <v>559</v>
      </c>
      <c r="L29" s="94">
        <f t="shared" ref="L29:R29" si="9">L30+L31</f>
        <v>238516338</v>
      </c>
      <c r="M29" s="94">
        <f t="shared" si="9"/>
        <v>0</v>
      </c>
      <c r="N29" s="94">
        <f t="shared" si="9"/>
        <v>424946644</v>
      </c>
      <c r="O29" s="94">
        <f t="shared" si="9"/>
        <v>78916533</v>
      </c>
      <c r="P29" s="94">
        <f t="shared" si="9"/>
        <v>106884616</v>
      </c>
      <c r="Q29" s="94">
        <f t="shared" si="9"/>
        <v>818993705</v>
      </c>
      <c r="R29" s="94">
        <f t="shared" si="9"/>
        <v>280866048</v>
      </c>
    </row>
    <row r="30" spans="1:18" x14ac:dyDescent="0.25">
      <c r="A30" s="93" t="s">
        <v>564</v>
      </c>
      <c r="B30" s="83">
        <v>0</v>
      </c>
      <c r="C30" s="57">
        <v>0</v>
      </c>
      <c r="D30" s="57">
        <v>0</v>
      </c>
      <c r="E30" s="57">
        <v>0</v>
      </c>
      <c r="F30" s="83">
        <v>0</v>
      </c>
      <c r="G30" s="83">
        <v>0</v>
      </c>
      <c r="H30" s="57">
        <v>0</v>
      </c>
      <c r="I30" s="57">
        <v>0</v>
      </c>
      <c r="J30" s="57">
        <v>0</v>
      </c>
      <c r="K30" s="93" t="s">
        <v>564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</row>
    <row r="31" spans="1:18" x14ac:dyDescent="0.25">
      <c r="A31" s="92" t="s">
        <v>563</v>
      </c>
      <c r="B31" s="82">
        <v>0</v>
      </c>
      <c r="C31" s="28">
        <v>3599763540</v>
      </c>
      <c r="D31" s="28">
        <v>3219892800</v>
      </c>
      <c r="E31" s="28">
        <v>356425428</v>
      </c>
      <c r="F31" s="82">
        <v>0</v>
      </c>
      <c r="G31" s="82">
        <v>0</v>
      </c>
      <c r="H31" s="28">
        <v>838291322</v>
      </c>
      <c r="I31" s="28">
        <v>33624060</v>
      </c>
      <c r="J31" s="28">
        <v>398853534</v>
      </c>
      <c r="K31" s="92" t="s">
        <v>563</v>
      </c>
      <c r="L31" s="28">
        <v>238516338</v>
      </c>
      <c r="M31" s="28">
        <v>0</v>
      </c>
      <c r="N31" s="28">
        <v>424946644</v>
      </c>
      <c r="O31" s="28">
        <v>78916533</v>
      </c>
      <c r="P31" s="28">
        <v>106884616</v>
      </c>
      <c r="Q31" s="28">
        <v>818993705</v>
      </c>
      <c r="R31" s="28">
        <v>280866048</v>
      </c>
    </row>
    <row r="32" spans="1:18" x14ac:dyDescent="0.25">
      <c r="A32" s="85" t="s">
        <v>558</v>
      </c>
      <c r="B32" s="86">
        <v>0</v>
      </c>
      <c r="C32" s="9">
        <v>10085000</v>
      </c>
      <c r="D32" s="9">
        <v>10085000</v>
      </c>
      <c r="E32" s="9">
        <v>0</v>
      </c>
      <c r="F32" s="86">
        <v>0</v>
      </c>
      <c r="G32" s="9">
        <v>10085000</v>
      </c>
      <c r="H32" s="86">
        <v>0</v>
      </c>
      <c r="I32" s="86">
        <v>0</v>
      </c>
      <c r="J32" s="86">
        <v>0</v>
      </c>
      <c r="K32" s="85" t="s">
        <v>558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</row>
    <row r="33" spans="1:18" ht="22.5" x14ac:dyDescent="0.25">
      <c r="A33" s="85" t="s">
        <v>562</v>
      </c>
      <c r="B33" s="86">
        <v>0</v>
      </c>
      <c r="C33" s="9">
        <v>149219435</v>
      </c>
      <c r="D33" s="9">
        <v>0</v>
      </c>
      <c r="E33" s="9">
        <v>0</v>
      </c>
      <c r="F33" s="86">
        <v>0</v>
      </c>
      <c r="G33" s="9">
        <v>0</v>
      </c>
      <c r="H33" s="86">
        <v>0</v>
      </c>
      <c r="I33" s="86">
        <v>0</v>
      </c>
      <c r="J33" s="86">
        <v>0</v>
      </c>
      <c r="K33" s="85" t="s">
        <v>562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</row>
    <row r="34" spans="1:18" ht="21" x14ac:dyDescent="0.25">
      <c r="A34" s="90" t="s">
        <v>561</v>
      </c>
      <c r="B34" s="91">
        <v>0</v>
      </c>
      <c r="C34" s="91">
        <v>0</v>
      </c>
      <c r="D34" s="91">
        <v>0</v>
      </c>
      <c r="E34" s="91">
        <v>0</v>
      </c>
      <c r="F34" s="89">
        <v>0</v>
      </c>
      <c r="G34" s="91">
        <v>0</v>
      </c>
      <c r="H34" s="89">
        <v>0</v>
      </c>
      <c r="I34" s="89">
        <v>0</v>
      </c>
      <c r="J34" s="89">
        <v>0</v>
      </c>
      <c r="K34" s="90" t="s">
        <v>561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</row>
    <row r="35" spans="1:18" x14ac:dyDescent="0.25">
      <c r="A35" s="87" t="s">
        <v>556</v>
      </c>
      <c r="B35" s="10">
        <v>0</v>
      </c>
      <c r="C35" s="10">
        <v>0</v>
      </c>
      <c r="D35" s="10">
        <v>0</v>
      </c>
      <c r="E35" s="42">
        <f>E$28</f>
        <v>356425428</v>
      </c>
      <c r="F35" s="10">
        <v>0</v>
      </c>
      <c r="G35" s="42">
        <v>0</v>
      </c>
      <c r="H35" s="42">
        <v>134674529</v>
      </c>
      <c r="I35" s="42">
        <v>112655</v>
      </c>
      <c r="J35" s="42">
        <v>30559630</v>
      </c>
      <c r="K35" s="87" t="s">
        <v>556</v>
      </c>
      <c r="L35" s="42">
        <v>19730965</v>
      </c>
      <c r="M35" s="42">
        <v>0</v>
      </c>
      <c r="N35" s="42">
        <v>20690605</v>
      </c>
      <c r="O35" s="42">
        <v>8574409</v>
      </c>
      <c r="P35" s="42">
        <v>76509131</v>
      </c>
      <c r="Q35" s="42">
        <v>22138411</v>
      </c>
      <c r="R35" s="42">
        <v>43435093</v>
      </c>
    </row>
    <row r="36" spans="1:18" x14ac:dyDescent="0.25">
      <c r="A36" s="88" t="s">
        <v>560</v>
      </c>
      <c r="B36" s="42">
        <f t="shared" ref="B36:J36" si="10">B37+B38+B39</f>
        <v>0</v>
      </c>
      <c r="C36" s="42">
        <f t="shared" si="10"/>
        <v>3535373331</v>
      </c>
      <c r="D36" s="42">
        <f t="shared" si="10"/>
        <v>3192647599</v>
      </c>
      <c r="E36" s="42">
        <f t="shared" si="10"/>
        <v>133491555</v>
      </c>
      <c r="F36" s="10">
        <f t="shared" si="10"/>
        <v>0</v>
      </c>
      <c r="G36" s="42">
        <f t="shared" si="10"/>
        <v>62001566</v>
      </c>
      <c r="H36" s="42">
        <f t="shared" si="10"/>
        <v>2559538560</v>
      </c>
      <c r="I36" s="42">
        <f t="shared" si="10"/>
        <v>26252983</v>
      </c>
      <c r="J36" s="42">
        <f t="shared" si="10"/>
        <v>54892601</v>
      </c>
      <c r="K36" s="88" t="s">
        <v>560</v>
      </c>
      <c r="L36" s="42">
        <f t="shared" ref="L36:R36" si="11">L37+L38+L39</f>
        <v>31692005</v>
      </c>
      <c r="M36" s="42">
        <f t="shared" si="11"/>
        <v>0</v>
      </c>
      <c r="N36" s="42">
        <f t="shared" si="11"/>
        <v>228707637</v>
      </c>
      <c r="O36" s="42">
        <f t="shared" si="11"/>
        <v>7159904</v>
      </c>
      <c r="P36" s="42">
        <f t="shared" si="11"/>
        <v>9419010</v>
      </c>
      <c r="Q36" s="42">
        <f t="shared" si="11"/>
        <v>176689565</v>
      </c>
      <c r="R36" s="42">
        <f t="shared" si="11"/>
        <v>36293768</v>
      </c>
    </row>
    <row r="37" spans="1:18" x14ac:dyDescent="0.25">
      <c r="A37" s="87" t="s">
        <v>559</v>
      </c>
      <c r="B37" s="10">
        <v>0</v>
      </c>
      <c r="C37" s="42">
        <v>3432678450</v>
      </c>
      <c r="D37" s="42">
        <v>3130646033</v>
      </c>
      <c r="E37" s="42">
        <v>93991555</v>
      </c>
      <c r="F37" s="10">
        <v>0</v>
      </c>
      <c r="G37" s="42">
        <v>0</v>
      </c>
      <c r="H37" s="42">
        <v>2559538560</v>
      </c>
      <c r="I37" s="42">
        <v>26252983</v>
      </c>
      <c r="J37" s="42">
        <v>54892601</v>
      </c>
      <c r="K37" s="87" t="s">
        <v>559</v>
      </c>
      <c r="L37" s="42">
        <v>31692005</v>
      </c>
      <c r="M37" s="42">
        <v>0</v>
      </c>
      <c r="N37" s="42">
        <v>228707637</v>
      </c>
      <c r="O37" s="42">
        <v>7159904</v>
      </c>
      <c r="P37" s="42">
        <v>9419010</v>
      </c>
      <c r="Q37" s="42">
        <v>176689565</v>
      </c>
      <c r="R37" s="42">
        <v>36293768</v>
      </c>
    </row>
    <row r="38" spans="1:18" x14ac:dyDescent="0.25">
      <c r="A38" s="85" t="s">
        <v>558</v>
      </c>
      <c r="B38" s="86">
        <v>0</v>
      </c>
      <c r="C38" s="9">
        <v>102694881</v>
      </c>
      <c r="D38" s="9">
        <v>62001566</v>
      </c>
      <c r="E38" s="9">
        <v>39500000</v>
      </c>
      <c r="F38" s="86">
        <v>0</v>
      </c>
      <c r="G38" s="9">
        <v>62001566</v>
      </c>
      <c r="H38" s="86">
        <v>0</v>
      </c>
      <c r="I38" s="86">
        <v>0</v>
      </c>
      <c r="J38" s="86">
        <v>0</v>
      </c>
      <c r="K38" s="85" t="s">
        <v>558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</row>
    <row r="39" spans="1:18" ht="22.5" x14ac:dyDescent="0.25">
      <c r="A39" s="85" t="s">
        <v>557</v>
      </c>
      <c r="B39" s="9">
        <v>0</v>
      </c>
      <c r="C39" s="86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5" t="s">
        <v>557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</row>
    <row r="40" spans="1:18" x14ac:dyDescent="0.25">
      <c r="A40" s="85" t="s">
        <v>556</v>
      </c>
      <c r="B40" s="86">
        <v>0</v>
      </c>
      <c r="C40" s="86">
        <v>0</v>
      </c>
      <c r="D40" s="86">
        <v>0</v>
      </c>
      <c r="E40" s="9">
        <f>E$36</f>
        <v>133491555</v>
      </c>
      <c r="F40" s="86">
        <v>0</v>
      </c>
      <c r="G40" s="9">
        <v>93079027</v>
      </c>
      <c r="H40" s="9">
        <v>933365</v>
      </c>
      <c r="I40" s="9">
        <v>39479163</v>
      </c>
      <c r="J40" s="9">
        <v>0</v>
      </c>
      <c r="K40" s="85" t="s">
        <v>556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2" spans="1:18" ht="9" customHeight="1" x14ac:dyDescent="0.25">
      <c r="A42" s="246" t="s">
        <v>555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46" t="s">
        <v>555</v>
      </c>
      <c r="L42" s="272"/>
      <c r="M42" s="272"/>
      <c r="N42" s="272"/>
      <c r="O42" s="272"/>
      <c r="P42" s="272"/>
      <c r="Q42" s="272"/>
      <c r="R42" s="272"/>
    </row>
    <row r="43" spans="1:18" ht="9" customHeight="1" x14ac:dyDescent="0.25">
      <c r="A43" s="246" t="s">
        <v>554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46" t="s">
        <v>554</v>
      </c>
      <c r="L43" s="272"/>
      <c r="M43" s="272"/>
      <c r="N43" s="272"/>
      <c r="O43" s="272"/>
      <c r="P43" s="272"/>
      <c r="Q43" s="272"/>
      <c r="R43" s="272"/>
    </row>
    <row r="44" spans="1:18" ht="9" customHeight="1" x14ac:dyDescent="0.25">
      <c r="A44" s="246" t="s">
        <v>553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46" t="s">
        <v>553</v>
      </c>
      <c r="L44" s="272"/>
      <c r="M44" s="272"/>
      <c r="N44" s="272"/>
      <c r="O44" s="272"/>
      <c r="P44" s="272"/>
      <c r="Q44" s="272"/>
      <c r="R44" s="272"/>
    </row>
  </sheetData>
  <mergeCells count="10">
    <mergeCell ref="A43:J43"/>
    <mergeCell ref="K43:R43"/>
    <mergeCell ref="A44:J44"/>
    <mergeCell ref="K44:R44"/>
    <mergeCell ref="A1:I1"/>
    <mergeCell ref="A2:I2"/>
    <mergeCell ref="K1:Q1"/>
    <mergeCell ref="K2:Q2"/>
    <mergeCell ref="A42:J42"/>
    <mergeCell ref="K42:R4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7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8" sqref="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227" t="s">
        <v>523</v>
      </c>
      <c r="B1" s="228"/>
      <c r="C1" s="228"/>
      <c r="D1" s="228"/>
      <c r="E1" s="228"/>
      <c r="F1" s="8" t="s">
        <v>459</v>
      </c>
    </row>
    <row r="2" spans="1:6" ht="12.75" x14ac:dyDescent="0.25">
      <c r="A2" s="227" t="s">
        <v>552</v>
      </c>
      <c r="B2" s="228"/>
      <c r="C2" s="228"/>
      <c r="D2" s="228"/>
      <c r="E2" s="228"/>
      <c r="F2" s="8" t="s">
        <v>551</v>
      </c>
    </row>
    <row r="3" spans="1:6" ht="12.75" x14ac:dyDescent="0.25">
      <c r="A3" s="259" t="s">
        <v>550</v>
      </c>
      <c r="B3" s="284"/>
      <c r="C3" s="284"/>
      <c r="D3" s="284"/>
      <c r="E3" s="284"/>
      <c r="F3" s="284"/>
    </row>
    <row r="4" spans="1:6" ht="12.75" x14ac:dyDescent="0.25">
      <c r="A4" s="259" t="s">
        <v>519</v>
      </c>
      <c r="B4" s="284"/>
      <c r="C4" s="284"/>
      <c r="D4" s="284"/>
      <c r="E4" s="284"/>
      <c r="F4" s="284"/>
    </row>
    <row r="5" spans="1:6" ht="12.75" x14ac:dyDescent="0.25">
      <c r="A5" s="259" t="s">
        <v>549</v>
      </c>
      <c r="B5" s="284"/>
      <c r="C5" s="284"/>
      <c r="D5" s="284"/>
      <c r="E5" s="284"/>
      <c r="F5" s="284"/>
    </row>
    <row r="6" spans="1:6" ht="12.75" x14ac:dyDescent="0.25">
      <c r="A6" s="227" t="s">
        <v>517</v>
      </c>
      <c r="B6" s="228"/>
      <c r="C6" s="258" t="s">
        <v>516</v>
      </c>
      <c r="D6" s="228"/>
      <c r="E6" s="258" t="s">
        <v>515</v>
      </c>
      <c r="F6" s="228"/>
    </row>
    <row r="7" spans="1:6" ht="12.75" x14ac:dyDescent="0.25">
      <c r="A7" s="316" t="s">
        <v>548</v>
      </c>
      <c r="B7" s="317"/>
      <c r="C7" s="318">
        <f>SUM(C8:C17)</f>
        <v>394851879</v>
      </c>
      <c r="D7" s="319"/>
      <c r="E7" s="318">
        <f>SUM(E8:E17)</f>
        <v>0</v>
      </c>
      <c r="F7" s="319"/>
    </row>
    <row r="8" spans="1:6" ht="12.75" x14ac:dyDescent="0.25">
      <c r="A8" s="309" t="s">
        <v>547</v>
      </c>
      <c r="B8" s="310"/>
      <c r="C8" s="249">
        <v>56291929</v>
      </c>
      <c r="D8" s="311"/>
      <c r="E8" s="249">
        <v>0</v>
      </c>
      <c r="F8" s="311"/>
    </row>
    <row r="9" spans="1:6" ht="12.75" x14ac:dyDescent="0.25">
      <c r="A9" s="309" t="s">
        <v>546</v>
      </c>
      <c r="B9" s="310"/>
      <c r="C9" s="249">
        <v>2570000</v>
      </c>
      <c r="D9" s="311"/>
      <c r="E9" s="249">
        <v>0</v>
      </c>
      <c r="F9" s="311"/>
    </row>
    <row r="10" spans="1:6" ht="12.75" x14ac:dyDescent="0.25">
      <c r="A10" s="309" t="s">
        <v>545</v>
      </c>
      <c r="B10" s="310"/>
      <c r="C10" s="249">
        <v>3305810</v>
      </c>
      <c r="D10" s="311"/>
      <c r="E10" s="249">
        <v>0</v>
      </c>
      <c r="F10" s="311"/>
    </row>
    <row r="11" spans="1:6" ht="12.75" x14ac:dyDescent="0.25">
      <c r="A11" s="309" t="s">
        <v>544</v>
      </c>
      <c r="B11" s="310"/>
      <c r="C11" s="249">
        <v>19665768</v>
      </c>
      <c r="D11" s="311"/>
      <c r="E11" s="249">
        <v>0</v>
      </c>
      <c r="F11" s="311"/>
    </row>
    <row r="12" spans="1:6" ht="12.75" x14ac:dyDescent="0.25">
      <c r="A12" s="309" t="s">
        <v>543</v>
      </c>
      <c r="B12" s="310"/>
      <c r="C12" s="249"/>
      <c r="D12" s="311"/>
      <c r="E12" s="249"/>
      <c r="F12" s="311"/>
    </row>
    <row r="13" spans="1:6" ht="12.75" x14ac:dyDescent="0.25">
      <c r="A13" s="309" t="s">
        <v>542</v>
      </c>
      <c r="B13" s="310"/>
      <c r="C13" s="249"/>
      <c r="D13" s="311"/>
      <c r="E13" s="249"/>
      <c r="F13" s="311"/>
    </row>
    <row r="14" spans="1:6" ht="12.75" x14ac:dyDescent="0.25">
      <c r="A14" s="309" t="s">
        <v>541</v>
      </c>
      <c r="B14" s="310"/>
      <c r="C14" s="249">
        <v>121210</v>
      </c>
      <c r="D14" s="311"/>
      <c r="E14" s="249">
        <v>0</v>
      </c>
      <c r="F14" s="311"/>
    </row>
    <row r="15" spans="1:6" ht="12.75" x14ac:dyDescent="0.25">
      <c r="A15" s="309" t="s">
        <v>540</v>
      </c>
      <c r="B15" s="310"/>
      <c r="C15" s="249">
        <v>175758379</v>
      </c>
      <c r="D15" s="311"/>
      <c r="E15" s="249">
        <v>0</v>
      </c>
      <c r="F15" s="311"/>
    </row>
    <row r="16" spans="1:6" ht="12.75" x14ac:dyDescent="0.25">
      <c r="A16" s="309" t="s">
        <v>539</v>
      </c>
      <c r="B16" s="310"/>
      <c r="C16" s="249">
        <v>129731709</v>
      </c>
      <c r="D16" s="311"/>
      <c r="E16" s="249">
        <v>0</v>
      </c>
      <c r="F16" s="311"/>
    </row>
    <row r="17" spans="1:6" ht="12.75" x14ac:dyDescent="0.25">
      <c r="A17" s="309" t="s">
        <v>538</v>
      </c>
      <c r="B17" s="310"/>
      <c r="C17" s="249">
        <v>7407074</v>
      </c>
      <c r="D17" s="311"/>
      <c r="E17" s="249">
        <v>0</v>
      </c>
      <c r="F17" s="311"/>
    </row>
    <row r="18" spans="1:6" ht="12.75" x14ac:dyDescent="0.25">
      <c r="A18" s="312" t="s">
        <v>537</v>
      </c>
      <c r="B18" s="313"/>
      <c r="C18" s="314">
        <f>SUM(C19:C22)</f>
        <v>4000000</v>
      </c>
      <c r="D18" s="315"/>
      <c r="E18" s="314">
        <f>SUM(E19:E22)</f>
        <v>374080495</v>
      </c>
      <c r="F18" s="315"/>
    </row>
    <row r="19" spans="1:6" ht="12.75" x14ac:dyDescent="0.25">
      <c r="A19" s="309" t="s">
        <v>536</v>
      </c>
      <c r="B19" s="310"/>
      <c r="C19" s="249"/>
      <c r="D19" s="311"/>
      <c r="E19" s="249"/>
      <c r="F19" s="311"/>
    </row>
    <row r="20" spans="1:6" ht="12.75" x14ac:dyDescent="0.25">
      <c r="A20" s="309" t="s">
        <v>535</v>
      </c>
      <c r="B20" s="310"/>
      <c r="C20" s="249">
        <v>0</v>
      </c>
      <c r="D20" s="311"/>
      <c r="E20" s="249">
        <v>374080495</v>
      </c>
      <c r="F20" s="311"/>
    </row>
    <row r="21" spans="1:6" ht="12.75" x14ac:dyDescent="0.25">
      <c r="A21" s="309" t="s">
        <v>534</v>
      </c>
      <c r="B21" s="310"/>
      <c r="C21" s="249">
        <v>4000000</v>
      </c>
      <c r="D21" s="311"/>
      <c r="E21" s="249">
        <v>0</v>
      </c>
      <c r="F21" s="311"/>
    </row>
    <row r="22" spans="1:6" ht="12.75" x14ac:dyDescent="0.25">
      <c r="A22" s="304" t="s">
        <v>533</v>
      </c>
      <c r="B22" s="305"/>
      <c r="C22" s="254"/>
      <c r="D22" s="306"/>
      <c r="E22" s="254"/>
      <c r="F22" s="306"/>
    </row>
    <row r="23" spans="1:6" ht="12.75" x14ac:dyDescent="0.25">
      <c r="A23" s="229" t="s">
        <v>72</v>
      </c>
      <c r="B23" s="230"/>
      <c r="C23" s="307">
        <f>C$7+C$18</f>
        <v>398851879</v>
      </c>
      <c r="D23" s="289"/>
      <c r="E23" s="308">
        <f>E$7+E$18</f>
        <v>374080495</v>
      </c>
      <c r="F23" s="289"/>
    </row>
    <row r="24" spans="1:6" ht="12.75" x14ac:dyDescent="0.25">
      <c r="A24" s="229" t="s">
        <v>532</v>
      </c>
      <c r="B24" s="230"/>
      <c r="C24" s="262">
        <f>E23-C23</f>
        <v>-24771384</v>
      </c>
      <c r="D24" s="289"/>
      <c r="E24" s="289"/>
      <c r="F24" s="289"/>
    </row>
    <row r="25" spans="1:6" ht="12.75" x14ac:dyDescent="0.25">
      <c r="A25" s="259" t="s">
        <v>495</v>
      </c>
      <c r="B25" s="284"/>
      <c r="C25" s="284"/>
      <c r="D25" s="284"/>
      <c r="E25" s="284"/>
      <c r="F25" s="284"/>
    </row>
    <row r="26" spans="1:6" ht="12.75" x14ac:dyDescent="0.25">
      <c r="A26" s="300" t="s">
        <v>531</v>
      </c>
      <c r="B26" s="301"/>
      <c r="C26" s="302"/>
      <c r="D26" s="303"/>
      <c r="E26" s="302"/>
      <c r="F26" s="303"/>
    </row>
    <row r="27" spans="1:6" ht="12.75" x14ac:dyDescent="0.25">
      <c r="A27" s="294" t="s">
        <v>530</v>
      </c>
      <c r="B27" s="295"/>
      <c r="C27" s="296">
        <v>9304669</v>
      </c>
      <c r="D27" s="297"/>
      <c r="E27" s="296">
        <v>10085000</v>
      </c>
      <c r="F27" s="297"/>
    </row>
    <row r="28" spans="1:6" ht="12.75" x14ac:dyDescent="0.25">
      <c r="A28" s="285" t="s">
        <v>72</v>
      </c>
      <c r="B28" s="286"/>
      <c r="C28" s="298">
        <f>C$26+C$27</f>
        <v>9304669</v>
      </c>
      <c r="D28" s="288"/>
      <c r="E28" s="299">
        <f>E$26+E$27</f>
        <v>10085000</v>
      </c>
      <c r="F28" s="288"/>
    </row>
    <row r="29" spans="1:6" ht="12.75" x14ac:dyDescent="0.25">
      <c r="A29" s="285" t="s">
        <v>529</v>
      </c>
      <c r="B29" s="286"/>
      <c r="C29" s="287">
        <f>E28-C28</f>
        <v>780331</v>
      </c>
      <c r="D29" s="288"/>
      <c r="E29" s="288"/>
      <c r="F29" s="288"/>
    </row>
    <row r="30" spans="1:6" ht="12.75" x14ac:dyDescent="0.25">
      <c r="A30" s="259" t="s">
        <v>492</v>
      </c>
      <c r="B30" s="284"/>
      <c r="C30" s="284"/>
      <c r="D30" s="284"/>
      <c r="E30" s="284"/>
      <c r="F30" s="284"/>
    </row>
    <row r="31" spans="1:6" ht="12.75" x14ac:dyDescent="0.25">
      <c r="A31" s="229" t="s">
        <v>528</v>
      </c>
      <c r="B31" s="230"/>
      <c r="C31" s="262">
        <v>0</v>
      </c>
      <c r="D31" s="289"/>
      <c r="E31" s="262">
        <v>226340787</v>
      </c>
      <c r="F31" s="289"/>
    </row>
    <row r="32" spans="1:6" ht="12.75" x14ac:dyDescent="0.25">
      <c r="A32" s="229" t="s">
        <v>527</v>
      </c>
      <c r="B32" s="230"/>
      <c r="C32" s="290">
        <v>0</v>
      </c>
      <c r="D32" s="291"/>
      <c r="E32" s="262">
        <v>0</v>
      </c>
      <c r="F32" s="289"/>
    </row>
    <row r="33" spans="1:6" ht="12.75" x14ac:dyDescent="0.25">
      <c r="A33" s="229" t="s">
        <v>72</v>
      </c>
      <c r="B33" s="230"/>
      <c r="C33" s="292">
        <f>C$31</f>
        <v>0</v>
      </c>
      <c r="D33" s="289"/>
      <c r="E33" s="293">
        <f>E$31+E$32</f>
        <v>226340787</v>
      </c>
      <c r="F33" s="289"/>
    </row>
    <row r="34" spans="1:6" ht="12.75" x14ac:dyDescent="0.25">
      <c r="A34" s="283"/>
      <c r="B34" s="284"/>
      <c r="C34" s="284"/>
      <c r="D34" s="284"/>
      <c r="E34" s="284"/>
      <c r="F34" s="284"/>
    </row>
    <row r="35" spans="1:6" ht="12.75" x14ac:dyDescent="0.25">
      <c r="A35" s="273" t="s">
        <v>526</v>
      </c>
      <c r="B35" s="274"/>
      <c r="C35" s="274"/>
      <c r="D35" s="274"/>
      <c r="E35" s="274"/>
      <c r="F35" s="275"/>
    </row>
    <row r="36" spans="1:6" ht="12.75" x14ac:dyDescent="0.25">
      <c r="A36" s="276" t="s">
        <v>489</v>
      </c>
      <c r="B36" s="277"/>
      <c r="C36" s="84">
        <f>C33+C28+C23</f>
        <v>408156548</v>
      </c>
      <c r="D36" s="278" t="s">
        <v>488</v>
      </c>
      <c r="E36" s="277"/>
      <c r="F36" s="84">
        <f>E33+E28+E23</f>
        <v>610506282</v>
      </c>
    </row>
    <row r="37" spans="1:6" ht="12.75" x14ac:dyDescent="0.25">
      <c r="A37" s="279" t="s">
        <v>525</v>
      </c>
      <c r="B37" s="280"/>
      <c r="C37" s="280"/>
      <c r="D37" s="280"/>
      <c r="E37" s="281">
        <f>F36-C36</f>
        <v>202349734</v>
      </c>
      <c r="F37" s="282"/>
    </row>
    <row r="38" spans="1:6" x14ac:dyDescent="0.25">
      <c r="A38" s="41" t="s">
        <v>524</v>
      </c>
      <c r="C38" s="43"/>
      <c r="D38" s="43"/>
      <c r="E38" s="43"/>
      <c r="F38" s="43"/>
    </row>
    <row r="39" spans="1:6" x14ac:dyDescent="0.25">
      <c r="C39" s="43"/>
      <c r="D39" s="43"/>
      <c r="E39" s="43"/>
      <c r="F39" s="43"/>
    </row>
    <row r="40" spans="1:6" x14ac:dyDescent="0.25">
      <c r="C40" s="43"/>
      <c r="D40" s="43"/>
      <c r="E40" s="43"/>
      <c r="F40" s="43"/>
    </row>
  </sheetData>
  <mergeCells count="89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F24"/>
    <mergeCell ref="A26:B26"/>
    <mergeCell ref="C26:D26"/>
    <mergeCell ref="E26:F26"/>
    <mergeCell ref="A25:F25"/>
    <mergeCell ref="A27:B27"/>
    <mergeCell ref="C27:D27"/>
    <mergeCell ref="E27:F27"/>
    <mergeCell ref="A28:B28"/>
    <mergeCell ref="C28:D28"/>
    <mergeCell ref="E28:F28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30:F30"/>
    <mergeCell ref="A35:F35"/>
    <mergeCell ref="A36:B36"/>
    <mergeCell ref="D36:E36"/>
    <mergeCell ref="A37:D37"/>
    <mergeCell ref="E37:F3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7" sqref="A37: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227" t="s">
        <v>523</v>
      </c>
      <c r="B1" s="228"/>
      <c r="C1" s="228"/>
      <c r="D1" s="228"/>
      <c r="E1" s="228"/>
      <c r="F1" s="8" t="s">
        <v>459</v>
      </c>
    </row>
    <row r="2" spans="1:6" ht="12.75" x14ac:dyDescent="0.25">
      <c r="A2" s="227" t="s">
        <v>522</v>
      </c>
      <c r="B2" s="228"/>
      <c r="C2" s="228"/>
      <c r="D2" s="228"/>
      <c r="E2" s="228"/>
      <c r="F2" s="8" t="s">
        <v>521</v>
      </c>
    </row>
    <row r="3" spans="1:6" ht="12.75" x14ac:dyDescent="0.25">
      <c r="A3" s="259" t="s">
        <v>520</v>
      </c>
      <c r="B3" s="284"/>
      <c r="C3" s="284"/>
      <c r="D3" s="284"/>
      <c r="E3" s="284"/>
      <c r="F3" s="284"/>
    </row>
    <row r="4" spans="1:6" ht="12.75" x14ac:dyDescent="0.25">
      <c r="A4" s="259" t="s">
        <v>519</v>
      </c>
      <c r="B4" s="284"/>
      <c r="C4" s="284"/>
      <c r="D4" s="284"/>
      <c r="E4" s="284"/>
      <c r="F4" s="284"/>
    </row>
    <row r="5" spans="1:6" ht="12.75" x14ac:dyDescent="0.25">
      <c r="A5" s="259" t="s">
        <v>518</v>
      </c>
      <c r="B5" s="284"/>
      <c r="C5" s="284"/>
      <c r="D5" s="284"/>
      <c r="E5" s="284"/>
      <c r="F5" s="284"/>
    </row>
    <row r="6" spans="1:6" ht="12.75" x14ac:dyDescent="0.25">
      <c r="A6" s="227" t="s">
        <v>517</v>
      </c>
      <c r="B6" s="228"/>
      <c r="C6" s="258" t="s">
        <v>516</v>
      </c>
      <c r="D6" s="228"/>
      <c r="E6" s="258" t="s">
        <v>515</v>
      </c>
      <c r="F6" s="228"/>
    </row>
    <row r="7" spans="1:6" ht="12.75" x14ac:dyDescent="0.25">
      <c r="A7" s="316" t="s">
        <v>514</v>
      </c>
      <c r="B7" s="317"/>
      <c r="C7" s="318">
        <f>SUM(C8:C17)</f>
        <v>3219892800</v>
      </c>
      <c r="D7" s="319"/>
      <c r="E7" s="318">
        <f>SUM(E8:E17)</f>
        <v>3130646033</v>
      </c>
      <c r="F7" s="319"/>
    </row>
    <row r="8" spans="1:6" ht="12.75" x14ac:dyDescent="0.25">
      <c r="A8" s="309" t="s">
        <v>513</v>
      </c>
      <c r="B8" s="310"/>
      <c r="C8" s="249">
        <v>838291322</v>
      </c>
      <c r="D8" s="311"/>
      <c r="E8" s="249">
        <v>2559538560</v>
      </c>
      <c r="F8" s="311"/>
    </row>
    <row r="9" spans="1:6" ht="12.75" x14ac:dyDescent="0.25">
      <c r="A9" s="309" t="s">
        <v>512</v>
      </c>
      <c r="B9" s="310"/>
      <c r="C9" s="249">
        <v>33624060</v>
      </c>
      <c r="D9" s="311"/>
      <c r="E9" s="249">
        <v>26252983</v>
      </c>
      <c r="F9" s="311"/>
    </row>
    <row r="10" spans="1:6" ht="12.75" x14ac:dyDescent="0.25">
      <c r="A10" s="309" t="s">
        <v>511</v>
      </c>
      <c r="B10" s="310"/>
      <c r="C10" s="249">
        <v>398853534</v>
      </c>
      <c r="D10" s="311"/>
      <c r="E10" s="249">
        <v>54892601</v>
      </c>
      <c r="F10" s="311"/>
    </row>
    <row r="11" spans="1:6" ht="12.75" x14ac:dyDescent="0.25">
      <c r="A11" s="309" t="s">
        <v>510</v>
      </c>
      <c r="B11" s="310"/>
      <c r="C11" s="249">
        <v>238516338</v>
      </c>
      <c r="D11" s="311"/>
      <c r="E11" s="249">
        <v>31692005</v>
      </c>
      <c r="F11" s="311"/>
    </row>
    <row r="12" spans="1:6" ht="12.75" x14ac:dyDescent="0.25">
      <c r="A12" s="309" t="s">
        <v>509</v>
      </c>
      <c r="B12" s="310"/>
      <c r="C12" s="249"/>
      <c r="D12" s="311"/>
      <c r="E12" s="249"/>
      <c r="F12" s="311"/>
    </row>
    <row r="13" spans="1:6" ht="12.75" x14ac:dyDescent="0.25">
      <c r="A13" s="309" t="s">
        <v>508</v>
      </c>
      <c r="B13" s="310"/>
      <c r="C13" s="249">
        <v>424946644</v>
      </c>
      <c r="D13" s="311"/>
      <c r="E13" s="249">
        <v>228707637</v>
      </c>
      <c r="F13" s="311"/>
    </row>
    <row r="14" spans="1:6" ht="12.75" x14ac:dyDescent="0.25">
      <c r="A14" s="309" t="s">
        <v>507</v>
      </c>
      <c r="B14" s="310"/>
      <c r="C14" s="249">
        <v>78916533</v>
      </c>
      <c r="D14" s="311"/>
      <c r="E14" s="249">
        <v>7159904</v>
      </c>
      <c r="F14" s="311"/>
    </row>
    <row r="15" spans="1:6" ht="12.75" x14ac:dyDescent="0.25">
      <c r="A15" s="309" t="s">
        <v>506</v>
      </c>
      <c r="B15" s="310"/>
      <c r="C15" s="249">
        <v>106884616</v>
      </c>
      <c r="D15" s="311"/>
      <c r="E15" s="249">
        <v>9419010</v>
      </c>
      <c r="F15" s="311"/>
    </row>
    <row r="16" spans="1:6" ht="12.75" x14ac:dyDescent="0.25">
      <c r="A16" s="309" t="s">
        <v>505</v>
      </c>
      <c r="B16" s="310"/>
      <c r="C16" s="249">
        <v>818993705</v>
      </c>
      <c r="D16" s="311"/>
      <c r="E16" s="249">
        <v>176689565</v>
      </c>
      <c r="F16" s="311"/>
    </row>
    <row r="17" spans="1:6" ht="12.75" x14ac:dyDescent="0.25">
      <c r="A17" s="309" t="s">
        <v>504</v>
      </c>
      <c r="B17" s="310"/>
      <c r="C17" s="249">
        <v>280866048</v>
      </c>
      <c r="D17" s="311"/>
      <c r="E17" s="249">
        <v>36293768</v>
      </c>
      <c r="F17" s="311"/>
    </row>
    <row r="18" spans="1:6" ht="12.75" x14ac:dyDescent="0.25">
      <c r="A18" s="312" t="s">
        <v>503</v>
      </c>
      <c r="B18" s="313"/>
      <c r="C18" s="314">
        <f>SUM(C19:C24)</f>
        <v>0</v>
      </c>
      <c r="D18" s="315"/>
      <c r="E18" s="314">
        <f>SUM(E19:E24)</f>
        <v>52696897</v>
      </c>
      <c r="F18" s="315"/>
    </row>
    <row r="19" spans="1:6" ht="12.75" x14ac:dyDescent="0.25">
      <c r="A19" s="309" t="s">
        <v>502</v>
      </c>
      <c r="B19" s="310"/>
      <c r="C19" s="249"/>
      <c r="D19" s="311"/>
      <c r="E19" s="249"/>
      <c r="F19" s="311"/>
    </row>
    <row r="20" spans="1:6" ht="12.75" x14ac:dyDescent="0.25">
      <c r="A20" s="309" t="s">
        <v>501</v>
      </c>
      <c r="B20" s="310"/>
      <c r="C20" s="249"/>
      <c r="D20" s="311"/>
      <c r="E20" s="249"/>
      <c r="F20" s="311"/>
    </row>
    <row r="21" spans="1:6" ht="12.75" x14ac:dyDescent="0.25">
      <c r="A21" s="309" t="s">
        <v>500</v>
      </c>
      <c r="B21" s="310"/>
      <c r="C21" s="249">
        <v>0</v>
      </c>
      <c r="D21" s="311"/>
      <c r="E21" s="249">
        <v>52696897</v>
      </c>
      <c r="F21" s="311"/>
    </row>
    <row r="22" spans="1:6" ht="12.75" x14ac:dyDescent="0.25">
      <c r="A22" s="309" t="s">
        <v>499</v>
      </c>
      <c r="B22" s="310"/>
      <c r="C22" s="249"/>
      <c r="D22" s="311"/>
      <c r="E22" s="249"/>
      <c r="F22" s="311"/>
    </row>
    <row r="23" spans="1:6" ht="12.75" x14ac:dyDescent="0.25">
      <c r="A23" s="309" t="s">
        <v>498</v>
      </c>
      <c r="B23" s="310"/>
      <c r="C23" s="249"/>
      <c r="D23" s="311"/>
      <c r="E23" s="249"/>
      <c r="F23" s="311"/>
    </row>
    <row r="24" spans="1:6" ht="12.75" x14ac:dyDescent="0.25">
      <c r="A24" s="304" t="s">
        <v>497</v>
      </c>
      <c r="B24" s="305"/>
      <c r="C24" s="254"/>
      <c r="D24" s="306"/>
      <c r="E24" s="254"/>
      <c r="F24" s="306"/>
    </row>
    <row r="25" spans="1:6" ht="12.75" x14ac:dyDescent="0.25">
      <c r="A25" s="229" t="s">
        <v>72</v>
      </c>
      <c r="B25" s="230"/>
      <c r="C25" s="307">
        <f>C$7+C$18</f>
        <v>3219892800</v>
      </c>
      <c r="D25" s="289"/>
      <c r="E25" s="308">
        <f>E$7+E$18</f>
        <v>3183342930</v>
      </c>
      <c r="F25" s="289"/>
    </row>
    <row r="26" spans="1:6" ht="12.75" x14ac:dyDescent="0.25">
      <c r="A26" s="229" t="s">
        <v>496</v>
      </c>
      <c r="B26" s="230"/>
      <c r="C26" s="262">
        <f>E25-C25</f>
        <v>-36549870</v>
      </c>
      <c r="D26" s="289"/>
      <c r="E26" s="289"/>
      <c r="F26" s="289"/>
    </row>
    <row r="27" spans="1:6" ht="12.75" x14ac:dyDescent="0.25">
      <c r="A27" s="259" t="s">
        <v>495</v>
      </c>
      <c r="B27" s="284"/>
      <c r="C27" s="284"/>
      <c r="D27" s="284"/>
      <c r="E27" s="284"/>
      <c r="F27" s="284"/>
    </row>
    <row r="28" spans="1:6" ht="12.75" x14ac:dyDescent="0.25">
      <c r="A28" s="322" t="s">
        <v>494</v>
      </c>
      <c r="B28" s="323"/>
      <c r="C28" s="324">
        <v>10085000</v>
      </c>
      <c r="D28" s="325"/>
      <c r="E28" s="324">
        <v>9304669</v>
      </c>
      <c r="F28" s="325"/>
    </row>
    <row r="29" spans="1:6" ht="12.75" x14ac:dyDescent="0.25">
      <c r="A29" s="229" t="s">
        <v>72</v>
      </c>
      <c r="B29" s="230"/>
      <c r="C29" s="320">
        <f>C$28</f>
        <v>10085000</v>
      </c>
      <c r="D29" s="289"/>
      <c r="E29" s="321">
        <f>E$28</f>
        <v>9304669</v>
      </c>
      <c r="F29" s="289"/>
    </row>
    <row r="30" spans="1:6" ht="12.75" x14ac:dyDescent="0.25">
      <c r="A30" s="229" t="s">
        <v>493</v>
      </c>
      <c r="B30" s="230"/>
      <c r="C30" s="262">
        <f>E29-C29</f>
        <v>-780331</v>
      </c>
      <c r="D30" s="289"/>
      <c r="E30" s="289"/>
      <c r="F30" s="289"/>
    </row>
    <row r="31" spans="1:6" ht="12.75" x14ac:dyDescent="0.25">
      <c r="A31" s="259" t="s">
        <v>492</v>
      </c>
      <c r="B31" s="284"/>
      <c r="C31" s="284"/>
      <c r="D31" s="284"/>
      <c r="E31" s="284"/>
      <c r="F31" s="284"/>
    </row>
    <row r="32" spans="1:6" ht="12.75" x14ac:dyDescent="0.25">
      <c r="A32" s="229" t="s">
        <v>491</v>
      </c>
      <c r="B32" s="230"/>
      <c r="C32" s="292">
        <v>0</v>
      </c>
      <c r="D32" s="289"/>
      <c r="E32" s="293">
        <v>223694644</v>
      </c>
      <c r="F32" s="289"/>
    </row>
    <row r="33" spans="1:6" ht="12.75" x14ac:dyDescent="0.25">
      <c r="A33" s="283"/>
      <c r="B33" s="284"/>
      <c r="C33" s="284"/>
      <c r="D33" s="284"/>
      <c r="E33" s="284"/>
      <c r="F33" s="284"/>
    </row>
    <row r="34" spans="1:6" ht="12.75" x14ac:dyDescent="0.25">
      <c r="A34" s="273" t="s">
        <v>490</v>
      </c>
      <c r="B34" s="274"/>
      <c r="C34" s="274"/>
      <c r="D34" s="274"/>
      <c r="E34" s="274"/>
      <c r="F34" s="275"/>
    </row>
    <row r="35" spans="1:6" ht="12.75" x14ac:dyDescent="0.25">
      <c r="A35" s="276" t="s">
        <v>489</v>
      </c>
      <c r="B35" s="277"/>
      <c r="C35" s="84">
        <f>C32+C29+C25</f>
        <v>3229977800</v>
      </c>
      <c r="D35" s="278" t="s">
        <v>488</v>
      </c>
      <c r="E35" s="277"/>
      <c r="F35" s="84">
        <f>E32+E29+E25</f>
        <v>3416342243</v>
      </c>
    </row>
    <row r="36" spans="1:6" ht="12.75" x14ac:dyDescent="0.25">
      <c r="A36" s="279" t="s">
        <v>487</v>
      </c>
      <c r="B36" s="280"/>
      <c r="C36" s="280"/>
      <c r="D36" s="280"/>
      <c r="E36" s="281">
        <f>F35-C35</f>
        <v>186364443</v>
      </c>
      <c r="F36" s="282"/>
    </row>
    <row r="37" spans="1:6" x14ac:dyDescent="0.25">
      <c r="A37" s="41" t="s">
        <v>486</v>
      </c>
      <c r="C37" s="43"/>
      <c r="D37" s="43"/>
      <c r="E37" s="43"/>
      <c r="F37" s="43"/>
    </row>
    <row r="38" spans="1:6" x14ac:dyDescent="0.25">
      <c r="A38" s="41" t="s">
        <v>485</v>
      </c>
      <c r="C38" s="43"/>
      <c r="D38" s="43"/>
      <c r="E38" s="43"/>
      <c r="F38" s="43"/>
    </row>
    <row r="39" spans="1:6" x14ac:dyDescent="0.25">
      <c r="C39" s="43"/>
      <c r="D39" s="43"/>
      <c r="E39" s="43"/>
      <c r="F39" s="43"/>
    </row>
    <row r="40" spans="1:6" x14ac:dyDescent="0.25">
      <c r="C40" s="43"/>
      <c r="D40" s="43"/>
      <c r="E40" s="43"/>
      <c r="F40" s="43"/>
    </row>
  </sheetData>
  <mergeCells count="86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F26"/>
    <mergeCell ref="A28:B28"/>
    <mergeCell ref="C28:D28"/>
    <mergeCell ref="E28:F28"/>
    <mergeCell ref="A27:F27"/>
    <mergeCell ref="A29:B29"/>
    <mergeCell ref="C29:D29"/>
    <mergeCell ref="E29:F29"/>
    <mergeCell ref="A30:B30"/>
    <mergeCell ref="C30:F30"/>
    <mergeCell ref="A32:B32"/>
    <mergeCell ref="C32:D32"/>
    <mergeCell ref="E32:F32"/>
    <mergeCell ref="A31:F31"/>
    <mergeCell ref="A33:F33"/>
    <mergeCell ref="A34:F34"/>
    <mergeCell ref="A35:B35"/>
    <mergeCell ref="D35:E35"/>
    <mergeCell ref="A36:D36"/>
    <mergeCell ref="E36:F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54</vt:i4>
      </vt:variant>
      <vt:variant>
        <vt:lpstr>Plages nommées</vt:lpstr>
      </vt:variant>
      <vt:variant>
        <vt:i4>51</vt:i4>
      </vt:variant>
    </vt:vector>
  </HeadingPairs>
  <TitlesOfParts>
    <vt:vector size="105" baseType="lpstr">
      <vt:lpstr>Pagfcanc1</vt:lpstr>
      <vt:lpstr>Pagfcanc2</vt:lpstr>
      <vt:lpstr>Pagfcanc3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pagfcanc15</vt:lpstr>
      <vt:lpstr>pagfcanc16</vt:lpstr>
      <vt:lpstr>pagfcanc17</vt:lpstr>
      <vt:lpstr>pagfcanc18</vt:lpstr>
      <vt:lpstr>pagfcanc21</vt:lpstr>
      <vt:lpstr>pagfcanc22</vt:lpstr>
      <vt:lpstr>pagfcanc23</vt:lpstr>
      <vt:lpstr>pagfcanc24</vt:lpstr>
      <vt:lpstr>pagfcanc25</vt:lpstr>
      <vt:lpstr>pagfcanc26</vt:lpstr>
      <vt:lpstr>pagfcanc29</vt:lpstr>
      <vt:lpstr>pagfcanc30</vt:lpstr>
      <vt:lpstr>pagfcanc31</vt:lpstr>
      <vt:lpstr>pagfcanc32</vt:lpstr>
      <vt:lpstr>pagfcanc33</vt:lpstr>
      <vt:lpstr>pagfcanc34</vt:lpstr>
      <vt:lpstr>pagfcanc36</vt:lpstr>
      <vt:lpstr>pagfcanc37</vt:lpstr>
      <vt:lpstr>pagfcanc38</vt:lpstr>
      <vt:lpstr>pagfcanc39</vt:lpstr>
      <vt:lpstr>pagfcanc40</vt:lpstr>
      <vt:lpstr>pagfcanc43</vt:lpstr>
      <vt:lpstr>pagfcanc47</vt:lpstr>
      <vt:lpstr>pagfcanc48</vt:lpstr>
      <vt:lpstr>pagfcanc49</vt:lpstr>
      <vt:lpstr>pagfcanc50</vt:lpstr>
      <vt:lpstr>pagfcanc51</vt:lpstr>
      <vt:lpstr>pagfcanc54</vt:lpstr>
      <vt:lpstr>pagfcanc55</vt:lpstr>
      <vt:lpstr>pagfcanc56</vt:lpstr>
      <vt:lpstr>pagfcanc57</vt:lpstr>
      <vt:lpstr>pagfcanc58</vt:lpstr>
      <vt:lpstr>pagfcanc59</vt:lpstr>
      <vt:lpstr>pagfcanc60</vt:lpstr>
      <vt:lpstr>pagfcanc61</vt:lpstr>
      <vt:lpstr>pagfcanc63</vt:lpstr>
      <vt:lpstr>pagfcanc64</vt:lpstr>
      <vt:lpstr>pagfcanc65</vt:lpstr>
      <vt:lpstr>pagfcanc66</vt:lpstr>
      <vt:lpstr>pagfcanc67</vt:lpstr>
      <vt:lpstr>pagfcanc68</vt:lpstr>
      <vt:lpstr>pagfcanc10!Impression_des_titres</vt:lpstr>
      <vt:lpstr>pagfcanc11!Impression_des_titres</vt:lpstr>
      <vt:lpstr>pagfcanc12!Impression_des_titres</vt:lpstr>
      <vt:lpstr>pagfcanc14!Impression_des_titres</vt:lpstr>
      <vt:lpstr>pagfcanc15!Impression_des_titres</vt:lpstr>
      <vt:lpstr>pagfcanc16!Impression_des_titres</vt:lpstr>
      <vt:lpstr>pagfcanc17!Impression_des_titres</vt:lpstr>
      <vt:lpstr>pagfcanc18!Impression_des_titres</vt:lpstr>
      <vt:lpstr>pagfcanc21!Impression_des_titres</vt:lpstr>
      <vt:lpstr>pagfcanc22!Impression_des_titres</vt:lpstr>
      <vt:lpstr>pagfcanc23!Impression_des_titres</vt:lpstr>
      <vt:lpstr>pagfcanc24!Impression_des_titres</vt:lpstr>
      <vt:lpstr>pagfcanc25!Impression_des_titres</vt:lpstr>
      <vt:lpstr>pagfcanc26!Impression_des_titres</vt:lpstr>
      <vt:lpstr>pagfcanc29!Impression_des_titres</vt:lpstr>
      <vt:lpstr>pagfcanc30!Impression_des_titres</vt:lpstr>
      <vt:lpstr>pagfcanc31!Impression_des_titres</vt:lpstr>
      <vt:lpstr>pagfcanc32!Impression_des_titres</vt:lpstr>
      <vt:lpstr>pagfcanc33!Impression_des_titres</vt:lpstr>
      <vt:lpstr>pagfcanc34!Impression_des_titres</vt:lpstr>
      <vt:lpstr>pagfcanc36!Impression_des_titres</vt:lpstr>
      <vt:lpstr>pagfcanc37!Impression_des_titres</vt:lpstr>
      <vt:lpstr>pagfcanc38!Impression_des_titres</vt:lpstr>
      <vt:lpstr>pagfcanc39!Impression_des_titres</vt:lpstr>
      <vt:lpstr>pagfcanc4!Impression_des_titres</vt:lpstr>
      <vt:lpstr>pagfcanc40!Impression_des_titres</vt:lpstr>
      <vt:lpstr>pagfcanc43!Impression_des_titres</vt:lpstr>
      <vt:lpstr>pagfcanc47!Impression_des_titres</vt:lpstr>
      <vt:lpstr>pagfcanc48!Impression_des_titres</vt:lpstr>
      <vt:lpstr>pagfcanc49!Impression_des_titres</vt:lpstr>
      <vt:lpstr>pagfcanc5!Impression_des_titres</vt:lpstr>
      <vt:lpstr>pagfcanc50!Impression_des_titres</vt:lpstr>
      <vt:lpstr>pagfcanc51!Impression_des_titres</vt:lpstr>
      <vt:lpstr>pagfcanc54!Impression_des_titres</vt:lpstr>
      <vt:lpstr>pagfcanc55!Impression_des_titres</vt:lpstr>
      <vt:lpstr>pagfcanc56!Impression_des_titres</vt:lpstr>
      <vt:lpstr>pagfcanc57!Impression_des_titres</vt:lpstr>
      <vt:lpstr>pagfcanc58!Impression_des_titres</vt:lpstr>
      <vt:lpstr>pagfcanc59!Impression_des_titres</vt:lpstr>
      <vt:lpstr>pagfcanc6!Impression_des_titres</vt:lpstr>
      <vt:lpstr>pagfcanc60!Impression_des_titres</vt:lpstr>
      <vt:lpstr>pagfcanc61!Impression_des_titres</vt:lpstr>
      <vt:lpstr>pagfcanc63!Impression_des_titres</vt:lpstr>
      <vt:lpstr>pagfcanc64!Impression_des_titres</vt:lpstr>
      <vt:lpstr>pagfcanc65!Impression_des_titres</vt:lpstr>
      <vt:lpstr>pagfcanc66!Impression_des_titres</vt:lpstr>
      <vt:lpstr>pagfcanc67!Impression_des_titres</vt:lpstr>
      <vt:lpstr>pagfcanc68!Impression_des_titres</vt:lpstr>
      <vt:lpstr>pagfcanc7!Impression_des_titres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2017-07-25T03:34:52Z</cp:lastPrinted>
  <dcterms:created xsi:type="dcterms:W3CDTF">2017-07-24T22:52:52Z</dcterms:created>
  <dcterms:modified xsi:type="dcterms:W3CDTF">2017-07-25T03:36:23Z</dcterms:modified>
</cp:coreProperties>
</file>